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ker97377\Desktop\"/>
    </mc:Choice>
  </mc:AlternateContent>
  <xr:revisionPtr revIDLastSave="0" documentId="13_ncr:1_{54317097-2BCB-4D5E-8A87-1763F4A8370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22-23" sheetId="1" r:id="rId1"/>
    <sheet name="23-24" sheetId="2" r:id="rId2"/>
    <sheet name="24-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3" l="1"/>
  <c r="B15" i="3" s="1"/>
  <c r="C15" i="3" s="1"/>
  <c r="C22" i="3"/>
  <c r="C6" i="3"/>
  <c r="C10" i="3" s="1"/>
  <c r="C22" i="2"/>
  <c r="B14" i="2"/>
  <c r="B15" i="2" s="1"/>
  <c r="C15" i="2" s="1"/>
  <c r="C10" i="2"/>
  <c r="C17" i="2" s="1"/>
  <c r="B17" i="2" s="1"/>
  <c r="C6" i="2"/>
  <c r="C17" i="3" l="1"/>
  <c r="B17" i="3" s="1"/>
  <c r="C22" i="1"/>
  <c r="B14" i="1"/>
  <c r="B15" i="1" s="1"/>
  <c r="C15" i="1" s="1"/>
  <c r="C17" i="1" s="1"/>
  <c r="B17" i="1" s="1"/>
  <c r="C6" i="1"/>
  <c r="C10" i="1" s="1"/>
</calcChain>
</file>

<file path=xl/sharedStrings.xml><?xml version="1.0" encoding="utf-8"?>
<sst xmlns="http://schemas.openxmlformats.org/spreadsheetml/2006/main" count="47" uniqueCount="17">
  <si>
    <t>Fostering Data Set 22-23</t>
  </si>
  <si>
    <t>In house Fostering</t>
  </si>
  <si>
    <t>Weekly Allowance</t>
  </si>
  <si>
    <t>Annual Total</t>
  </si>
  <si>
    <t>Cost per week 16+</t>
  </si>
  <si>
    <t>Fostering allowances</t>
  </si>
  <si>
    <t>Birthday</t>
  </si>
  <si>
    <t>Christmas</t>
  </si>
  <si>
    <t>Holiday</t>
  </si>
  <si>
    <t>Payment for skills</t>
  </si>
  <si>
    <t>Total of all weekly tier payments</t>
  </si>
  <si>
    <t>average weekly tier payment cost</t>
  </si>
  <si>
    <t>Total average in house cost</t>
  </si>
  <si>
    <t>Independent Providers 16 to 18</t>
  </si>
  <si>
    <t>Average weekly cost</t>
  </si>
  <si>
    <t>2024/25</t>
  </si>
  <si>
    <t>Cost yr wythnos ar gyfer 16+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</si>
</sst>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6" fontId="0" fillId="0" borderId="0" xfId="0" applyNumberFormat="1"/>
    <xf numFmtId="164" fontId="0" fillId="0" borderId="0" xfId="0" applyNumberFormat="1"/>
    <xf numFmtId="8" fontId="0" fillId="0" borderId="0" xfId="0" applyNumberFormat="1"/>
    <xf numFmtId="8" fontId="1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opLeftCell="A3" workbookViewId="0">
      <selection activeCell="B6" sqref="B6"/>
    </sheetView>
  </sheetViews>
  <sheetFormatPr defaultRowHeight="15" x14ac:dyDescent="0.25"/>
  <cols>
    <col min="1" max="1" width="32.140625" bestFit="1" customWidth="1"/>
    <col min="2" max="2" width="19.42578125" bestFit="1" customWidth="1"/>
    <col min="3" max="3" width="12.140625" bestFit="1" customWidth="1"/>
  </cols>
  <sheetData>
    <row r="1" spans="1:3" x14ac:dyDescent="0.25">
      <c r="A1" s="1" t="s">
        <v>0</v>
      </c>
    </row>
    <row r="3" spans="1:3" x14ac:dyDescent="0.25">
      <c r="A3" s="1" t="s">
        <v>1</v>
      </c>
    </row>
    <row r="5" spans="1:3" x14ac:dyDescent="0.25">
      <c r="A5" t="s">
        <v>4</v>
      </c>
      <c r="B5" t="s">
        <v>2</v>
      </c>
      <c r="C5" t="s">
        <v>3</v>
      </c>
    </row>
    <row r="6" spans="1:3" x14ac:dyDescent="0.25">
      <c r="A6" s="2" t="s">
        <v>5</v>
      </c>
      <c r="B6" s="2">
        <v>228</v>
      </c>
      <c r="C6" s="2">
        <f>B6*52</f>
        <v>11856</v>
      </c>
    </row>
    <row r="7" spans="1:3" x14ac:dyDescent="0.25">
      <c r="A7" t="s">
        <v>6</v>
      </c>
      <c r="C7">
        <v>135</v>
      </c>
    </row>
    <row r="8" spans="1:3" x14ac:dyDescent="0.25">
      <c r="A8" t="s">
        <v>7</v>
      </c>
      <c r="C8">
        <v>135</v>
      </c>
    </row>
    <row r="9" spans="1:3" x14ac:dyDescent="0.25">
      <c r="A9" t="s">
        <v>8</v>
      </c>
      <c r="C9">
        <v>200</v>
      </c>
    </row>
    <row r="10" spans="1:3" x14ac:dyDescent="0.25">
      <c r="C10" s="2">
        <f>SUM(C6:C9)</f>
        <v>12326</v>
      </c>
    </row>
    <row r="12" spans="1:3" x14ac:dyDescent="0.25">
      <c r="A12" t="s">
        <v>9</v>
      </c>
    </row>
    <row r="14" spans="1:3" x14ac:dyDescent="0.25">
      <c r="A14" t="s">
        <v>10</v>
      </c>
      <c r="B14" s="3">
        <f>79.75+132.91+186.07+106.32+186.07+265.82+132.91+239.24+345.56+159.49+292.39+425.31</f>
        <v>2551.84</v>
      </c>
    </row>
    <row r="15" spans="1:3" x14ac:dyDescent="0.25">
      <c r="A15" t="s">
        <v>11</v>
      </c>
      <c r="B15" s="3">
        <f>B14/12</f>
        <v>212.65333333333334</v>
      </c>
      <c r="C15" s="3">
        <f>B15*52</f>
        <v>11057.973333333333</v>
      </c>
    </row>
    <row r="17" spans="1:3" x14ac:dyDescent="0.25">
      <c r="A17" s="1" t="s">
        <v>12</v>
      </c>
      <c r="B17" s="4">
        <f>C17/52</f>
        <v>449.69179487179491</v>
      </c>
      <c r="C17" s="5">
        <f>C10+C15</f>
        <v>23383.973333333335</v>
      </c>
    </row>
    <row r="20" spans="1:3" x14ac:dyDescent="0.25">
      <c r="A20" s="1" t="s">
        <v>13</v>
      </c>
      <c r="B20" t="s">
        <v>14</v>
      </c>
      <c r="C20" t="s">
        <v>3</v>
      </c>
    </row>
    <row r="22" spans="1:3" x14ac:dyDescent="0.25">
      <c r="B22">
        <v>881.6</v>
      </c>
      <c r="C22" s="6">
        <f>B22*52</f>
        <v>45843.200000000004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1207C-C308-4984-9064-B4209EE0CBCE}">
  <dimension ref="A1:C22"/>
  <sheetViews>
    <sheetView workbookViewId="0">
      <selection activeCell="A6" sqref="A6"/>
    </sheetView>
  </sheetViews>
  <sheetFormatPr defaultRowHeight="15" x14ac:dyDescent="0.25"/>
  <cols>
    <col min="1" max="1" width="27.140625" customWidth="1"/>
    <col min="2" max="2" width="27.5703125" customWidth="1"/>
    <col min="3" max="3" width="13.140625" customWidth="1"/>
    <col min="4" max="4" width="14.5703125" customWidth="1"/>
  </cols>
  <sheetData>
    <row r="1" spans="1:3" x14ac:dyDescent="0.25">
      <c r="A1" s="1"/>
    </row>
    <row r="3" spans="1:3" x14ac:dyDescent="0.25">
      <c r="A3" s="1" t="s">
        <v>1</v>
      </c>
    </row>
    <row r="5" spans="1:3" x14ac:dyDescent="0.25">
      <c r="A5" t="s">
        <v>16</v>
      </c>
      <c r="B5" t="s">
        <v>2</v>
      </c>
      <c r="C5" t="s">
        <v>3</v>
      </c>
    </row>
    <row r="6" spans="1:3" x14ac:dyDescent="0.25">
      <c r="A6" s="2" t="s">
        <v>5</v>
      </c>
      <c r="B6" s="2">
        <v>241</v>
      </c>
      <c r="C6" s="2">
        <f>B6*52</f>
        <v>12532</v>
      </c>
    </row>
    <row r="7" spans="1:3" x14ac:dyDescent="0.25">
      <c r="A7" t="s">
        <v>6</v>
      </c>
      <c r="C7">
        <v>135</v>
      </c>
    </row>
    <row r="8" spans="1:3" x14ac:dyDescent="0.25">
      <c r="A8" t="s">
        <v>7</v>
      </c>
      <c r="C8">
        <v>135</v>
      </c>
    </row>
    <row r="9" spans="1:3" x14ac:dyDescent="0.25">
      <c r="A9" t="s">
        <v>8</v>
      </c>
      <c r="C9">
        <v>200</v>
      </c>
    </row>
    <row r="10" spans="1:3" x14ac:dyDescent="0.25">
      <c r="C10" s="2">
        <f>SUM(C6:C9)</f>
        <v>13002</v>
      </c>
    </row>
    <row r="12" spans="1:3" x14ac:dyDescent="0.25">
      <c r="A12" t="s">
        <v>9</v>
      </c>
    </row>
    <row r="14" spans="1:3" x14ac:dyDescent="0.25">
      <c r="A14" t="s">
        <v>10</v>
      </c>
      <c r="B14" s="3">
        <f>87.72+146.2+204.68+116.95+204.68+292.4+146.2+263.16+380.12+175.44+321.63+467.84</f>
        <v>2807.0200000000004</v>
      </c>
    </row>
    <row r="15" spans="1:3" x14ac:dyDescent="0.25">
      <c r="A15" t="s">
        <v>11</v>
      </c>
      <c r="B15" s="3">
        <f>B14/12</f>
        <v>233.91833333333338</v>
      </c>
      <c r="C15" s="3">
        <f>B15*52</f>
        <v>12163.753333333336</v>
      </c>
    </row>
    <row r="17" spans="1:3" x14ac:dyDescent="0.25">
      <c r="A17" s="1" t="s">
        <v>12</v>
      </c>
      <c r="B17" s="4">
        <f>C17/52</f>
        <v>483.9567948717949</v>
      </c>
      <c r="C17" s="5">
        <f>C10+C15</f>
        <v>25165.753333333334</v>
      </c>
    </row>
    <row r="20" spans="1:3" x14ac:dyDescent="0.25">
      <c r="A20" s="1" t="s">
        <v>13</v>
      </c>
      <c r="B20" t="s">
        <v>14</v>
      </c>
      <c r="C20" t="s">
        <v>3</v>
      </c>
    </row>
    <row r="22" spans="1:3" x14ac:dyDescent="0.25">
      <c r="B22">
        <v>947.93</v>
      </c>
      <c r="C22" s="6">
        <f>B22*52</f>
        <v>49292.36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14E04-5E78-489B-9D69-C0DEEC6F9677}">
  <dimension ref="A1:C22"/>
  <sheetViews>
    <sheetView tabSelected="1" workbookViewId="0">
      <selection activeCell="F27" sqref="F27"/>
    </sheetView>
  </sheetViews>
  <sheetFormatPr defaultRowHeight="15" x14ac:dyDescent="0.25"/>
  <cols>
    <col min="1" max="1" width="27.140625" customWidth="1"/>
    <col min="2" max="2" width="16.28515625" customWidth="1"/>
    <col min="3" max="3" width="13.140625" customWidth="1"/>
    <col min="4" max="4" width="14.5703125" customWidth="1"/>
  </cols>
  <sheetData>
    <row r="1" spans="1:3" x14ac:dyDescent="0.25">
      <c r="A1" s="1" t="s">
        <v>15</v>
      </c>
    </row>
    <row r="3" spans="1:3" x14ac:dyDescent="0.25">
      <c r="A3" s="1" t="s">
        <v>1</v>
      </c>
    </row>
    <row r="5" spans="1:3" x14ac:dyDescent="0.25">
      <c r="A5" t="s">
        <v>4</v>
      </c>
      <c r="B5" t="s">
        <v>2</v>
      </c>
      <c r="C5" t="s">
        <v>3</v>
      </c>
    </row>
    <row r="6" spans="1:3" x14ac:dyDescent="0.25">
      <c r="A6" s="2" t="s">
        <v>5</v>
      </c>
      <c r="B6" s="2">
        <v>248</v>
      </c>
      <c r="C6" s="2">
        <f>B6*52</f>
        <v>12896</v>
      </c>
    </row>
    <row r="7" spans="1:3" x14ac:dyDescent="0.25">
      <c r="A7" t="s">
        <v>6</v>
      </c>
      <c r="C7">
        <v>139.05000000000001</v>
      </c>
    </row>
    <row r="8" spans="1:3" x14ac:dyDescent="0.25">
      <c r="A8" t="s">
        <v>7</v>
      </c>
      <c r="C8">
        <v>139.05000000000001</v>
      </c>
    </row>
    <row r="9" spans="1:3" x14ac:dyDescent="0.25">
      <c r="A9" t="s">
        <v>8</v>
      </c>
      <c r="C9">
        <v>206</v>
      </c>
    </row>
    <row r="10" spans="1:3" x14ac:dyDescent="0.25">
      <c r="C10" s="2">
        <f>SUM(C6:C9)</f>
        <v>13380.099999999999</v>
      </c>
    </row>
    <row r="12" spans="1:3" x14ac:dyDescent="0.25">
      <c r="A12" t="s">
        <v>9</v>
      </c>
    </row>
    <row r="14" spans="1:3" x14ac:dyDescent="0.25">
      <c r="A14" t="s">
        <v>10</v>
      </c>
      <c r="B14" s="3">
        <f>90.35+120.46+150.59+180.7+150.59+210.82+271.05+331.28+210.82+301.17+391.52+481.87</f>
        <v>2891.22</v>
      </c>
    </row>
    <row r="15" spans="1:3" x14ac:dyDescent="0.25">
      <c r="A15" t="s">
        <v>11</v>
      </c>
      <c r="B15" s="3">
        <f>B14/12</f>
        <v>240.93499999999997</v>
      </c>
      <c r="C15" s="3">
        <f>B15*52</f>
        <v>12528.619999999999</v>
      </c>
    </row>
    <row r="17" spans="1:3" x14ac:dyDescent="0.25">
      <c r="A17" s="1" t="s">
        <v>12</v>
      </c>
      <c r="B17" s="4">
        <f>C17/52</f>
        <v>498.24461538461532</v>
      </c>
      <c r="C17" s="5">
        <f>C10+C15</f>
        <v>25908.719999999998</v>
      </c>
    </row>
    <row r="20" spans="1:3" x14ac:dyDescent="0.25">
      <c r="A20" s="1" t="s">
        <v>13</v>
      </c>
      <c r="B20" t="s">
        <v>14</v>
      </c>
      <c r="C20" t="s">
        <v>3</v>
      </c>
    </row>
    <row r="22" spans="1:3" x14ac:dyDescent="0.25">
      <c r="B22">
        <v>990.19</v>
      </c>
      <c r="C22" s="6">
        <f>B22*52</f>
        <v>51489.880000000005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22-23</vt:lpstr>
      <vt:lpstr>23-24</vt:lpstr>
      <vt:lpstr>24-25</vt:lpstr>
    </vt:vector>
  </TitlesOfParts>
  <Company>Denbighshire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Thomas</dc:creator>
  <cp:lastModifiedBy>Kerry Standen</cp:lastModifiedBy>
  <dcterms:created xsi:type="dcterms:W3CDTF">2022-08-08T05:49:11Z</dcterms:created>
  <dcterms:modified xsi:type="dcterms:W3CDTF">2024-04-26T08:01:27Z</dcterms:modified>
</cp:coreProperties>
</file>