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R97377\Desktop\"/>
    </mc:Choice>
  </mc:AlternateContent>
  <xr:revisionPtr revIDLastSave="0" documentId="8_{E5DE9A93-E167-400A-8793-2656F945CD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hool Balances" sheetId="24" r:id="rId1"/>
  </sheets>
  <definedNames>
    <definedName name="_xlnm.Print_Area" localSheetId="0">'School Balances'!$B$2:$K$87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7" i="24" l="1"/>
  <c r="J55" i="24" l="1"/>
  <c r="F55" i="24" l="1"/>
  <c r="E81" i="24" l="1"/>
  <c r="E74" i="24"/>
  <c r="E67" i="24"/>
  <c r="E55" i="24"/>
  <c r="E85" i="24" l="1"/>
  <c r="H55" i="24"/>
  <c r="G10" i="24" l="1"/>
  <c r="K10" i="24"/>
  <c r="K79" i="24" l="1"/>
  <c r="I79" i="24"/>
  <c r="G79" i="24"/>
  <c r="I59" i="24" l="1"/>
  <c r="K59" i="24"/>
  <c r="G11" i="24" l="1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39" i="24"/>
  <c r="G40" i="24"/>
  <c r="G41" i="24"/>
  <c r="G42" i="24"/>
  <c r="G43" i="24"/>
  <c r="G44" i="24"/>
  <c r="G45" i="24"/>
  <c r="G46" i="24"/>
  <c r="G47" i="24"/>
  <c r="G48" i="24"/>
  <c r="G49" i="24"/>
  <c r="G50" i="24"/>
  <c r="G51" i="24"/>
  <c r="G52" i="24"/>
  <c r="G53" i="24"/>
  <c r="I10" i="24" l="1"/>
  <c r="J81" i="24" l="1"/>
  <c r="H81" i="24"/>
  <c r="F81" i="24"/>
  <c r="K78" i="24"/>
  <c r="I78" i="24"/>
  <c r="G78" i="24"/>
  <c r="G81" i="24" s="1"/>
  <c r="I83" i="24" l="1"/>
  <c r="K81" i="24"/>
  <c r="K72" i="24" l="1"/>
  <c r="K71" i="24"/>
  <c r="J74" i="24"/>
  <c r="K64" i="24"/>
  <c r="K63" i="24"/>
  <c r="K62" i="24"/>
  <c r="K61" i="24"/>
  <c r="K60" i="24"/>
  <c r="K11" i="24"/>
  <c r="K12" i="24"/>
  <c r="K13" i="24"/>
  <c r="K14" i="24"/>
  <c r="K15" i="24"/>
  <c r="K16" i="24"/>
  <c r="K17" i="24"/>
  <c r="K18" i="24"/>
  <c r="K19" i="24"/>
  <c r="K20" i="24"/>
  <c r="K21" i="24"/>
  <c r="K22" i="24"/>
  <c r="K23" i="24"/>
  <c r="K24" i="24"/>
  <c r="K25" i="24"/>
  <c r="K26" i="24"/>
  <c r="K27" i="24"/>
  <c r="K28" i="24"/>
  <c r="K29" i="24"/>
  <c r="K30" i="24"/>
  <c r="K31" i="24"/>
  <c r="K32" i="24"/>
  <c r="K33" i="24"/>
  <c r="K34" i="24"/>
  <c r="K35" i="24"/>
  <c r="K36" i="24"/>
  <c r="K37" i="24"/>
  <c r="K38" i="24"/>
  <c r="K39" i="24"/>
  <c r="K40" i="24"/>
  <c r="K41" i="24"/>
  <c r="K42" i="24"/>
  <c r="K43" i="24"/>
  <c r="K44" i="24"/>
  <c r="K45" i="24"/>
  <c r="K46" i="24"/>
  <c r="K47" i="24"/>
  <c r="K48" i="24"/>
  <c r="K49" i="24"/>
  <c r="K50" i="24"/>
  <c r="K51" i="24"/>
  <c r="K52" i="24"/>
  <c r="K53" i="24"/>
  <c r="J85" i="24" l="1"/>
  <c r="H74" i="24"/>
  <c r="H67" i="24"/>
  <c r="F67" i="24"/>
  <c r="K67" i="24" s="1"/>
  <c r="H85" i="24" l="1"/>
  <c r="I69" i="24"/>
  <c r="I72" i="24" l="1"/>
  <c r="I71" i="24"/>
  <c r="G71" i="24"/>
  <c r="G64" i="24"/>
  <c r="G63" i="24"/>
  <c r="G62" i="24"/>
  <c r="G61" i="24"/>
  <c r="G60" i="24"/>
  <c r="G59" i="24"/>
  <c r="I35" i="24"/>
  <c r="I57" i="24"/>
  <c r="F74" i="24"/>
  <c r="G72" i="24"/>
  <c r="I64" i="24"/>
  <c r="I63" i="24"/>
  <c r="I62" i="24"/>
  <c r="I61" i="24"/>
  <c r="I60" i="24"/>
  <c r="I11" i="24"/>
  <c r="I12" i="24"/>
  <c r="I13" i="24"/>
  <c r="I14" i="24"/>
  <c r="I15" i="24"/>
  <c r="I16" i="24"/>
  <c r="I17" i="24"/>
  <c r="I18" i="24"/>
  <c r="I19" i="24"/>
  <c r="I21" i="24"/>
  <c r="I20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F85" i="24" l="1"/>
  <c r="I87" i="24" s="1"/>
  <c r="I76" i="24"/>
  <c r="K74" i="24"/>
  <c r="K55" i="24"/>
  <c r="G67" i="24"/>
  <c r="G55" i="24"/>
  <c r="G74" i="24"/>
  <c r="G85" i="24" l="1"/>
  <c r="K85" i="24"/>
</calcChain>
</file>

<file path=xl/sharedStrings.xml><?xml version="1.0" encoding="utf-8"?>
<sst xmlns="http://schemas.openxmlformats.org/spreadsheetml/2006/main" count="187" uniqueCount="178">
  <si>
    <t>114</t>
  </si>
  <si>
    <t>116</t>
  </si>
  <si>
    <t>117</t>
  </si>
  <si>
    <t>136</t>
  </si>
  <si>
    <t>140</t>
  </si>
  <si>
    <t>162</t>
  </si>
  <si>
    <t>168</t>
  </si>
  <si>
    <t>169</t>
  </si>
  <si>
    <t>172</t>
  </si>
  <si>
    <t>176</t>
  </si>
  <si>
    <t>196</t>
  </si>
  <si>
    <t>210</t>
  </si>
  <si>
    <t>219</t>
  </si>
  <si>
    <t>249</t>
  </si>
  <si>
    <t>251</t>
  </si>
  <si>
    <t>255</t>
  </si>
  <si>
    <t>258</t>
  </si>
  <si>
    <t>266</t>
  </si>
  <si>
    <t>268</t>
  </si>
  <si>
    <t>284</t>
  </si>
  <si>
    <t>325</t>
  </si>
  <si>
    <t>336</t>
  </si>
  <si>
    <t>337</t>
  </si>
  <si>
    <t>338</t>
  </si>
  <si>
    <t>361</t>
  </si>
  <si>
    <t>364</t>
  </si>
  <si>
    <t>365</t>
  </si>
  <si>
    <t>366</t>
  </si>
  <si>
    <t>367</t>
  </si>
  <si>
    <t>368</t>
  </si>
  <si>
    <t>373</t>
  </si>
  <si>
    <t>374</t>
  </si>
  <si>
    <t>375</t>
  </si>
  <si>
    <t>390</t>
  </si>
  <si>
    <t>405</t>
  </si>
  <si>
    <t>408</t>
  </si>
  <si>
    <t>TOTAL</t>
  </si>
  <si>
    <t>513</t>
  </si>
  <si>
    <t>527</t>
  </si>
  <si>
    <t>537</t>
  </si>
  <si>
    <t>541</t>
  </si>
  <si>
    <t>549</t>
  </si>
  <si>
    <t>553</t>
  </si>
  <si>
    <t>619</t>
  </si>
  <si>
    <t>655</t>
  </si>
  <si>
    <t>TOTAL ALL SCHOOLS</t>
  </si>
  <si>
    <t xml:space="preserve">Average </t>
  </si>
  <si>
    <t>Average</t>
  </si>
  <si>
    <t>Average balance per pupil - all schools</t>
  </si>
  <si>
    <t>0.5 = Nursery</t>
  </si>
  <si>
    <t>332</t>
  </si>
  <si>
    <t>Primary School Balances</t>
  </si>
  <si>
    <t xml:space="preserve">Cost </t>
  </si>
  <si>
    <t>Centre</t>
  </si>
  <si>
    <t>School</t>
  </si>
  <si>
    <t xml:space="preserve">Balance </t>
  </si>
  <si>
    <t>as at</t>
  </si>
  <si>
    <t>Movement</t>
  </si>
  <si>
    <t>in Year</t>
  </si>
  <si>
    <t>Total</t>
  </si>
  <si>
    <t>Pupil Nos</t>
  </si>
  <si>
    <t>Balance</t>
  </si>
  <si>
    <t>per Pupil</t>
  </si>
  <si>
    <t>Secondary School Balances</t>
  </si>
  <si>
    <t>Special School Balances</t>
  </si>
  <si>
    <t>Balance as</t>
  </si>
  <si>
    <t>%age of</t>
  </si>
  <si>
    <t>Budget</t>
  </si>
  <si>
    <t xml:space="preserve">School </t>
  </si>
  <si>
    <t>Middle School Balances</t>
  </si>
  <si>
    <t xml:space="preserve">Ysgol Betws Gwerfil Goch </t>
  </si>
  <si>
    <t>Ysgol Y Faenol</t>
  </si>
  <si>
    <t xml:space="preserve">Ysgol Bodfari </t>
  </si>
  <si>
    <t xml:space="preserve">Ysgol Carrog </t>
  </si>
  <si>
    <t xml:space="preserve">Ysgol Cefn Meiriadog </t>
  </si>
  <si>
    <t>Ysgol Carreg Emlyn</t>
  </si>
  <si>
    <t>Ysgol Caer Drewyn</t>
  </si>
  <si>
    <t>Ysgol Bro Dyfrdwy</t>
  </si>
  <si>
    <t>Ysgol Y Parc Infants</t>
  </si>
  <si>
    <t>Ysgol Frongoch Juniors</t>
  </si>
  <si>
    <t>Ysgol Pendref</t>
  </si>
  <si>
    <t xml:space="preserve">Ysgol Hiraddug </t>
  </si>
  <si>
    <t xml:space="preserve">Ysgol Gellifor </t>
  </si>
  <si>
    <t>Ysgol Bro Elwern</t>
  </si>
  <si>
    <t>Ysgol Henllan</t>
  </si>
  <si>
    <t>Ysgol Bro Famau</t>
  </si>
  <si>
    <t xml:space="preserve">Llanbedr Controlled           </t>
  </si>
  <si>
    <t>Ysgol Dyffryn Ial</t>
  </si>
  <si>
    <t>Ysgol Bryn Clwyd</t>
  </si>
  <si>
    <t xml:space="preserve">Ysgol Llanfair D.C. </t>
  </si>
  <si>
    <t xml:space="preserve">Ysgol Bryn Collen </t>
  </si>
  <si>
    <t>Ysgol Bro Cinmeirch</t>
  </si>
  <si>
    <t xml:space="preserve">Ysgol Melyd </t>
  </si>
  <si>
    <t xml:space="preserve">Ysgol Pentrecelyn </t>
  </si>
  <si>
    <t>Ysgol Bodnant Community School</t>
  </si>
  <si>
    <t>Clawdd Offa</t>
  </si>
  <si>
    <t xml:space="preserve">Ysgol Penmorfa </t>
  </si>
  <si>
    <t>Ysgol Y Llys</t>
  </si>
  <si>
    <t xml:space="preserve">Ysgol Pantpastynog </t>
  </si>
  <si>
    <t>Ysgol Y Castell</t>
  </si>
  <si>
    <t>Ysgol Bryn Hedydd</t>
  </si>
  <si>
    <t>Christ Church C.P.</t>
  </si>
  <si>
    <t xml:space="preserve">Ysgol Dewi Sant </t>
  </si>
  <si>
    <t>Ysgol Emmanuel</t>
  </si>
  <si>
    <t>Ysgol Llywelyn</t>
  </si>
  <si>
    <t>Ysgol Borthyn Controlled</t>
  </si>
  <si>
    <t>Rhos St. C.P.</t>
  </si>
  <si>
    <t>Ysgol Penbarras</t>
  </si>
  <si>
    <t xml:space="preserve">St. Asaph Infants V.P.        </t>
  </si>
  <si>
    <t>Ysgol Esgob Morgan</t>
  </si>
  <si>
    <t xml:space="preserve">Ysgol Trefnant Controlled           </t>
  </si>
  <si>
    <t xml:space="preserve">Ysgol Tremeirchion </t>
  </si>
  <si>
    <t>Ysgol Gymraeg Y Gwernant</t>
  </si>
  <si>
    <t>Denbigh High School</t>
  </si>
  <si>
    <t>Ysgol Dinas Bran</t>
  </si>
  <si>
    <t>Prestatyn High School</t>
  </si>
  <si>
    <t>Rhyl High School</t>
  </si>
  <si>
    <t>Ysgol Brynhyfryd</t>
  </si>
  <si>
    <t>Ysgol Glan Clwyd</t>
  </si>
  <si>
    <t>Ysgol Plas Brondyffryn</t>
  </si>
  <si>
    <t>Ysgol Tir Morfa</t>
  </si>
  <si>
    <t>St. Brigid's</t>
  </si>
  <si>
    <t>Ysgol Twm o'r Nant</t>
  </si>
  <si>
    <t>(Red) = DEFICIT</t>
  </si>
  <si>
    <t>Christ the Word</t>
  </si>
  <si>
    <t xml:space="preserve">WG </t>
  </si>
  <si>
    <t>Number</t>
  </si>
  <si>
    <t>2214</t>
  </si>
  <si>
    <t>2070</t>
  </si>
  <si>
    <t>2215</t>
  </si>
  <si>
    <t>2124</t>
  </si>
  <si>
    <t>2268</t>
  </si>
  <si>
    <t>2267</t>
  </si>
  <si>
    <t>2136</t>
  </si>
  <si>
    <t>2125</t>
  </si>
  <si>
    <t>2134</t>
  </si>
  <si>
    <t>2266</t>
  </si>
  <si>
    <t>2011</t>
  </si>
  <si>
    <t>2164</t>
  </si>
  <si>
    <t>2219</t>
  </si>
  <si>
    <t>2127</t>
  </si>
  <si>
    <t>2262</t>
  </si>
  <si>
    <t>3044</t>
  </si>
  <si>
    <t>3061</t>
  </si>
  <si>
    <t>2135</t>
  </si>
  <si>
    <t>3045</t>
  </si>
  <si>
    <t>2234</t>
  </si>
  <si>
    <t>2261</t>
  </si>
  <si>
    <t>2067</t>
  </si>
  <si>
    <t>2168</t>
  </si>
  <si>
    <t>2265</t>
  </si>
  <si>
    <t>2264</t>
  </si>
  <si>
    <t>2059</t>
  </si>
  <si>
    <t>2227</t>
  </si>
  <si>
    <t>2037</t>
  </si>
  <si>
    <t>2072</t>
  </si>
  <si>
    <t>2038</t>
  </si>
  <si>
    <t>2066</t>
  </si>
  <si>
    <t>2060</t>
  </si>
  <si>
    <t>2039</t>
  </si>
  <si>
    <t>3050</t>
  </si>
  <si>
    <t>2255</t>
  </si>
  <si>
    <t>2256</t>
  </si>
  <si>
    <t>3024</t>
  </si>
  <si>
    <t>3316</t>
  </si>
  <si>
    <t>3020</t>
  </si>
  <si>
    <t>2263</t>
  </si>
  <si>
    <t>4026</t>
  </si>
  <si>
    <t>4027</t>
  </si>
  <si>
    <t>4014</t>
  </si>
  <si>
    <t>4003</t>
  </si>
  <si>
    <t>4031</t>
  </si>
  <si>
    <t>4020</t>
  </si>
  <si>
    <t>31.03.2024</t>
  </si>
  <si>
    <t>31.03.2025</t>
  </si>
  <si>
    <t>Sept 2024</t>
  </si>
  <si>
    <t>2024/2025</t>
  </si>
  <si>
    <t>All School Balances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</si>
</sst>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#,##0;[Red]\(#,##0\)"/>
    <numFmt numFmtId="167" formatCode="#,##0.00;[Red]\(#,##0.00\)"/>
    <numFmt numFmtId="168" formatCode="&quot;£&quot;#,##0;[Red]\(&quot;£&quot;#,##0\)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166" fontId="0" fillId="0" borderId="0" xfId="0" applyNumberFormat="1"/>
    <xf numFmtId="166" fontId="2" fillId="0" borderId="0" xfId="0" applyNumberFormat="1" applyFont="1"/>
    <xf numFmtId="166" fontId="0" fillId="0" borderId="1" xfId="0" applyNumberFormat="1" applyBorder="1" applyAlignment="1">
      <alignment horizontal="center"/>
    </xf>
    <xf numFmtId="166" fontId="0" fillId="0" borderId="1" xfId="0" applyNumberFormat="1" applyBorder="1"/>
    <xf numFmtId="166" fontId="0" fillId="0" borderId="0" xfId="0" applyNumberFormat="1" applyAlignment="1">
      <alignment horizontal="center"/>
    </xf>
    <xf numFmtId="166" fontId="2" fillId="0" borderId="0" xfId="0" applyNumberFormat="1" applyFont="1" applyAlignment="1">
      <alignment horizontal="left"/>
    </xf>
    <xf numFmtId="3" fontId="1" fillId="0" borderId="0" xfId="2" applyNumberFormat="1" applyBorder="1"/>
    <xf numFmtId="166" fontId="3" fillId="0" borderId="1" xfId="1" applyNumberFormat="1" applyFont="1" applyFill="1" applyBorder="1"/>
    <xf numFmtId="166" fontId="2" fillId="0" borderId="0" xfId="2" applyNumberFormat="1" applyFont="1" applyFill="1" applyBorder="1"/>
    <xf numFmtId="166" fontId="2" fillId="0" borderId="0" xfId="0" quotePrefix="1" applyNumberFormat="1" applyFont="1"/>
    <xf numFmtId="3" fontId="5" fillId="0" borderId="0" xfId="2" applyNumberFormat="1" applyFont="1" applyBorder="1"/>
    <xf numFmtId="166" fontId="5" fillId="0" borderId="0" xfId="0" applyNumberFormat="1" applyFont="1"/>
    <xf numFmtId="10" fontId="3" fillId="0" borderId="1" xfId="2" applyNumberFormat="1" applyFont="1" applyBorder="1"/>
    <xf numFmtId="166" fontId="2" fillId="2" borderId="7" xfId="0" applyNumberFormat="1" applyFont="1" applyFill="1" applyBorder="1"/>
    <xf numFmtId="166" fontId="4" fillId="3" borderId="3" xfId="0" applyNumberFormat="1" applyFont="1" applyFill="1" applyBorder="1" applyAlignment="1">
      <alignment horizontal="left"/>
    </xf>
    <xf numFmtId="166" fontId="2" fillId="3" borderId="4" xfId="0" applyNumberFormat="1" applyFont="1" applyFill="1" applyBorder="1"/>
    <xf numFmtId="166" fontId="4" fillId="3" borderId="4" xfId="0" applyNumberFormat="1" applyFont="1" applyFill="1" applyBorder="1"/>
    <xf numFmtId="10" fontId="4" fillId="3" borderId="4" xfId="0" applyNumberFormat="1" applyFont="1" applyFill="1" applyBorder="1"/>
    <xf numFmtId="10" fontId="2" fillId="3" borderId="7" xfId="0" applyNumberFormat="1" applyFont="1" applyFill="1" applyBorder="1"/>
    <xf numFmtId="166" fontId="2" fillId="3" borderId="7" xfId="0" applyNumberFormat="1" applyFont="1" applyFill="1" applyBorder="1"/>
    <xf numFmtId="166" fontId="2" fillId="3" borderId="1" xfId="2" applyNumberFormat="1" applyFont="1" applyFill="1" applyBorder="1"/>
    <xf numFmtId="10" fontId="2" fillId="3" borderId="1" xfId="2" applyNumberFormat="1" applyFont="1" applyFill="1" applyBorder="1"/>
    <xf numFmtId="166" fontId="2" fillId="2" borderId="5" xfId="0" applyNumberFormat="1" applyFont="1" applyFill="1" applyBorder="1" applyAlignment="1">
      <alignment horizontal="left"/>
    </xf>
    <xf numFmtId="166" fontId="2" fillId="2" borderId="6" xfId="0" applyNumberFormat="1" applyFont="1" applyFill="1" applyBorder="1"/>
    <xf numFmtId="166" fontId="2" fillId="2" borderId="8" xfId="0" applyNumberFormat="1" applyFont="1" applyFill="1" applyBorder="1" applyAlignment="1">
      <alignment horizontal="center"/>
    </xf>
    <xf numFmtId="166" fontId="2" fillId="2" borderId="9" xfId="0" applyNumberFormat="1" applyFont="1" applyFill="1" applyBorder="1" applyAlignment="1">
      <alignment horizontal="center"/>
    </xf>
    <xf numFmtId="166" fontId="2" fillId="2" borderId="10" xfId="0" applyNumberFormat="1" applyFont="1" applyFill="1" applyBorder="1" applyAlignment="1">
      <alignment horizontal="center"/>
    </xf>
    <xf numFmtId="166" fontId="2" fillId="2" borderId="11" xfId="0" applyNumberFormat="1" applyFont="1" applyFill="1" applyBorder="1" applyAlignment="1">
      <alignment horizontal="center"/>
    </xf>
    <xf numFmtId="166" fontId="2" fillId="2" borderId="0" xfId="0" applyNumberFormat="1" applyFont="1" applyFill="1" applyAlignment="1">
      <alignment horizontal="center"/>
    </xf>
    <xf numFmtId="166" fontId="2" fillId="2" borderId="12" xfId="0" applyNumberFormat="1" applyFont="1" applyFill="1" applyBorder="1" applyAlignment="1">
      <alignment horizontal="center"/>
    </xf>
    <xf numFmtId="166" fontId="2" fillId="2" borderId="13" xfId="0" applyNumberFormat="1" applyFont="1" applyFill="1" applyBorder="1"/>
    <xf numFmtId="166" fontId="2" fillId="2" borderId="2" xfId="0" applyNumberFormat="1" applyFont="1" applyFill="1" applyBorder="1"/>
    <xf numFmtId="166" fontId="2" fillId="2" borderId="2" xfId="0" applyNumberFormat="1" applyFont="1" applyFill="1" applyBorder="1" applyAlignment="1">
      <alignment horizontal="center"/>
    </xf>
    <xf numFmtId="166" fontId="2" fillId="2" borderId="2" xfId="0" quotePrefix="1" applyNumberFormat="1" applyFont="1" applyFill="1" applyBorder="1" applyAlignment="1">
      <alignment horizontal="center"/>
    </xf>
    <xf numFmtId="166" fontId="0" fillId="2" borderId="2" xfId="0" applyNumberFormat="1" applyFill="1" applyBorder="1"/>
    <xf numFmtId="166" fontId="2" fillId="2" borderId="14" xfId="0" applyNumberFormat="1" applyFont="1" applyFill="1" applyBorder="1" applyAlignment="1">
      <alignment horizontal="center"/>
    </xf>
    <xf numFmtId="166" fontId="1" fillId="0" borderId="1" xfId="0" applyNumberFormat="1" applyFont="1" applyBorder="1"/>
    <xf numFmtId="167" fontId="1" fillId="0" borderId="0" xfId="2" applyNumberFormat="1" applyBorder="1"/>
    <xf numFmtId="166" fontId="0" fillId="0" borderId="0" xfId="0" quotePrefix="1" applyNumberFormat="1"/>
    <xf numFmtId="166" fontId="6" fillId="0" borderId="0" xfId="0" applyNumberFormat="1" applyFont="1"/>
    <xf numFmtId="14" fontId="2" fillId="2" borderId="7" xfId="0" applyNumberFormat="1" applyFont="1" applyFill="1" applyBorder="1" applyAlignment="1">
      <alignment horizontal="center"/>
    </xf>
    <xf numFmtId="166" fontId="2" fillId="2" borderId="6" xfId="0" applyNumberFormat="1" applyFont="1" applyFill="1" applyBorder="1" applyAlignment="1">
      <alignment horizontal="left"/>
    </xf>
    <xf numFmtId="166" fontId="4" fillId="3" borderId="15" xfId="0" applyNumberFormat="1" applyFont="1" applyFill="1" applyBorder="1" applyAlignment="1">
      <alignment horizontal="left"/>
    </xf>
    <xf numFmtId="1" fontId="0" fillId="0" borderId="1" xfId="0" applyNumberFormat="1" applyBorder="1" applyAlignment="1">
      <alignment horizontal="center"/>
    </xf>
    <xf numFmtId="168" fontId="3" fillId="0" borderId="1" xfId="1" applyNumberFormat="1" applyFont="1" applyFill="1" applyBorder="1"/>
    <xf numFmtId="168" fontId="3" fillId="0" borderId="1" xfId="1" applyNumberFormat="1" applyFont="1" applyFill="1" applyBorder="1" applyAlignment="1"/>
    <xf numFmtId="168" fontId="1" fillId="0" borderId="0" xfId="2" applyNumberFormat="1" applyBorder="1"/>
    <xf numFmtId="168" fontId="2" fillId="3" borderId="1" xfId="2" applyNumberFormat="1" applyFont="1" applyFill="1" applyBorder="1"/>
    <xf numFmtId="168" fontId="0" fillId="0" borderId="0" xfId="0" applyNumberFormat="1"/>
    <xf numFmtId="168" fontId="2" fillId="3" borderId="1" xfId="0" applyNumberFormat="1" applyFont="1" applyFill="1" applyBorder="1"/>
    <xf numFmtId="168" fontId="4" fillId="3" borderId="3" xfId="0" applyNumberFormat="1" applyFont="1" applyFill="1" applyBorder="1" applyAlignment="1">
      <alignment horizontal="right"/>
    </xf>
    <xf numFmtId="168" fontId="4" fillId="3" borderId="15" xfId="0" applyNumberFormat="1" applyFont="1" applyFill="1" applyBorder="1"/>
    <xf numFmtId="168" fontId="0" fillId="0" borderId="1" xfId="0" applyNumberFormat="1" applyBorder="1"/>
    <xf numFmtId="168" fontId="3" fillId="0" borderId="1" xfId="2" applyNumberFormat="1" applyFont="1" applyBorder="1"/>
    <xf numFmtId="168" fontId="5" fillId="0" borderId="0" xfId="2" applyNumberFormat="1" applyFont="1" applyBorder="1"/>
    <xf numFmtId="168" fontId="3" fillId="0" borderId="0" xfId="2" applyNumberFormat="1" applyFont="1" applyBorder="1"/>
    <xf numFmtId="168" fontId="4" fillId="3" borderId="1" xfId="0" applyNumberFormat="1" applyFont="1" applyFill="1" applyBorder="1"/>
    <xf numFmtId="168" fontId="1" fillId="0" borderId="1" xfId="2" applyNumberFormat="1" applyBorder="1"/>
    <xf numFmtId="166" fontId="2" fillId="2" borderId="7" xfId="0" applyNumberFormat="1" applyFont="1" applyFill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6"/>
  </sheetPr>
  <dimension ref="B2:K132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L85" sqref="L85"/>
    </sheetView>
  </sheetViews>
  <sheetFormatPr defaultColWidth="9.140625" defaultRowHeight="12.75" x14ac:dyDescent="0.2"/>
  <cols>
    <col min="1" max="1" width="3.85546875" style="1" customWidth="1"/>
    <col min="2" max="3" width="11.7109375" style="1" customWidth="1"/>
    <col min="4" max="4" width="35.140625" style="1" customWidth="1"/>
    <col min="5" max="11" width="15.140625" style="1" customWidth="1"/>
    <col min="12" max="12" width="8.85546875" style="1" customWidth="1"/>
    <col min="13" max="16384" width="9.140625" style="1"/>
  </cols>
  <sheetData>
    <row r="2" spans="2:11" x14ac:dyDescent="0.2">
      <c r="B2" s="23" t="s">
        <v>177</v>
      </c>
      <c r="C2" s="42"/>
      <c r="D2" s="24"/>
      <c r="E2" s="41">
        <v>45747</v>
      </c>
      <c r="F2" s="2"/>
      <c r="G2" s="2"/>
      <c r="H2" s="10" t="s">
        <v>49</v>
      </c>
      <c r="J2" s="40" t="s">
        <v>123</v>
      </c>
    </row>
    <row r="3" spans="2:11" x14ac:dyDescent="0.2">
      <c r="B3" s="2"/>
      <c r="C3" s="2"/>
      <c r="D3" s="2"/>
      <c r="E3" s="2"/>
      <c r="F3" s="2"/>
      <c r="G3" s="2"/>
      <c r="H3" s="2"/>
    </row>
    <row r="4" spans="2:11" x14ac:dyDescent="0.2">
      <c r="B4" s="25" t="s">
        <v>52</v>
      </c>
      <c r="C4" s="26" t="s">
        <v>125</v>
      </c>
      <c r="D4" s="26" t="s">
        <v>54</v>
      </c>
      <c r="E4" s="26" t="s">
        <v>55</v>
      </c>
      <c r="F4" s="26" t="s">
        <v>55</v>
      </c>
      <c r="G4" s="26" t="s">
        <v>57</v>
      </c>
      <c r="H4" s="26" t="s">
        <v>59</v>
      </c>
      <c r="I4" s="26" t="s">
        <v>61</v>
      </c>
      <c r="J4" s="26" t="s">
        <v>68</v>
      </c>
      <c r="K4" s="27" t="s">
        <v>65</v>
      </c>
    </row>
    <row r="5" spans="2:11" x14ac:dyDescent="0.2">
      <c r="B5" s="28" t="s">
        <v>53</v>
      </c>
      <c r="C5" s="29" t="s">
        <v>126</v>
      </c>
      <c r="D5" s="29"/>
      <c r="E5" s="29" t="s">
        <v>56</v>
      </c>
      <c r="F5" s="29" t="s">
        <v>56</v>
      </c>
      <c r="G5" s="29" t="s">
        <v>58</v>
      </c>
      <c r="H5" s="29" t="s">
        <v>60</v>
      </c>
      <c r="I5" s="29" t="s">
        <v>62</v>
      </c>
      <c r="J5" s="29" t="s">
        <v>67</v>
      </c>
      <c r="K5" s="30" t="s">
        <v>66</v>
      </c>
    </row>
    <row r="6" spans="2:11" x14ac:dyDescent="0.2">
      <c r="B6" s="31"/>
      <c r="C6" s="32"/>
      <c r="D6" s="32"/>
      <c r="E6" s="33" t="s">
        <v>173</v>
      </c>
      <c r="F6" s="33" t="s">
        <v>174</v>
      </c>
      <c r="G6" s="33"/>
      <c r="H6" s="34" t="s">
        <v>175</v>
      </c>
      <c r="I6" s="35"/>
      <c r="J6" s="34" t="s">
        <v>176</v>
      </c>
      <c r="K6" s="36" t="s">
        <v>67</v>
      </c>
    </row>
    <row r="8" spans="2:11" x14ac:dyDescent="0.2">
      <c r="B8" s="23" t="s">
        <v>51</v>
      </c>
      <c r="C8" s="42"/>
      <c r="D8" s="14"/>
      <c r="E8" s="2"/>
      <c r="F8" s="2"/>
      <c r="G8" s="2"/>
      <c r="H8" s="2"/>
    </row>
    <row r="10" spans="2:11" x14ac:dyDescent="0.2">
      <c r="B10" s="3" t="s">
        <v>0</v>
      </c>
      <c r="C10" s="44" t="s">
        <v>127</v>
      </c>
      <c r="D10" s="4" t="s">
        <v>70</v>
      </c>
      <c r="E10" s="45">
        <v>99750.36</v>
      </c>
      <c r="F10" s="45">
        <v>129538.60999999999</v>
      </c>
      <c r="G10" s="45">
        <f>F10-E10</f>
        <v>29788.249999999985</v>
      </c>
      <c r="H10" s="4">
        <v>18.5</v>
      </c>
      <c r="I10" s="54">
        <f>F10/H10</f>
        <v>7002.0870270270261</v>
      </c>
      <c r="J10" s="53">
        <v>284006.35129558371</v>
      </c>
      <c r="K10" s="13">
        <f>F10/J10</f>
        <v>0.45611166584503882</v>
      </c>
    </row>
    <row r="11" spans="2:11" x14ac:dyDescent="0.2">
      <c r="B11" s="3" t="s">
        <v>1</v>
      </c>
      <c r="C11" s="44">
        <v>2051</v>
      </c>
      <c r="D11" s="4" t="s">
        <v>71</v>
      </c>
      <c r="E11" s="45">
        <v>26543.86</v>
      </c>
      <c r="F11" s="45">
        <v>-9910.2700000000186</v>
      </c>
      <c r="G11" s="45">
        <f t="shared" ref="G11:G53" si="0">F11-E11</f>
        <v>-36454.130000000019</v>
      </c>
      <c r="H11" s="4">
        <v>128.5</v>
      </c>
      <c r="I11" s="54">
        <f t="shared" ref="I11:I53" si="1">F11/H11</f>
        <v>-77.122723735408712</v>
      </c>
      <c r="J11" s="53">
        <v>645127.75753339077</v>
      </c>
      <c r="K11" s="13">
        <f t="shared" ref="K11:K55" si="2">F11/J11</f>
        <v>-1.5361716937884322E-2</v>
      </c>
    </row>
    <row r="12" spans="2:11" x14ac:dyDescent="0.2">
      <c r="B12" s="3" t="s">
        <v>2</v>
      </c>
      <c r="C12" s="44" t="s">
        <v>128</v>
      </c>
      <c r="D12" s="4" t="s">
        <v>72</v>
      </c>
      <c r="E12" s="45">
        <v>-24772.58</v>
      </c>
      <c r="F12" s="45">
        <v>-21282.229999999981</v>
      </c>
      <c r="G12" s="45">
        <f t="shared" si="0"/>
        <v>3490.3500000000204</v>
      </c>
      <c r="H12" s="4">
        <v>44</v>
      </c>
      <c r="I12" s="54">
        <f t="shared" si="1"/>
        <v>-483.68704545454506</v>
      </c>
      <c r="J12" s="53">
        <v>287147.92933551874</v>
      </c>
      <c r="K12" s="13">
        <f t="shared" si="2"/>
        <v>-7.4115909695913931E-2</v>
      </c>
    </row>
    <row r="13" spans="2:11" x14ac:dyDescent="0.2">
      <c r="B13" s="3" t="s">
        <v>3</v>
      </c>
      <c r="C13" s="44" t="s">
        <v>129</v>
      </c>
      <c r="D13" s="4" t="s">
        <v>73</v>
      </c>
      <c r="E13" s="45">
        <v>70391.039999999994</v>
      </c>
      <c r="F13" s="45">
        <v>63351.510000000009</v>
      </c>
      <c r="G13" s="45">
        <f t="shared" si="0"/>
        <v>-7039.5299999999843</v>
      </c>
      <c r="H13" s="4">
        <v>25</v>
      </c>
      <c r="I13" s="54">
        <f t="shared" si="1"/>
        <v>2534.0604000000003</v>
      </c>
      <c r="J13" s="53">
        <v>289326.31524266698</v>
      </c>
      <c r="K13" s="13">
        <f t="shared" si="2"/>
        <v>0.21896214295911912</v>
      </c>
    </row>
    <row r="14" spans="2:11" x14ac:dyDescent="0.2">
      <c r="B14" s="3" t="s">
        <v>4</v>
      </c>
      <c r="C14" s="44" t="s">
        <v>130</v>
      </c>
      <c r="D14" s="4" t="s">
        <v>74</v>
      </c>
      <c r="E14" s="45">
        <v>15439.09</v>
      </c>
      <c r="F14" s="45">
        <v>-50170.840000000026</v>
      </c>
      <c r="G14" s="45">
        <f t="shared" si="0"/>
        <v>-65609.930000000022</v>
      </c>
      <c r="H14" s="4">
        <v>54</v>
      </c>
      <c r="I14" s="54">
        <f t="shared" si="1"/>
        <v>-929.08962962963005</v>
      </c>
      <c r="J14" s="53">
        <v>342143.12807534961</v>
      </c>
      <c r="K14" s="13">
        <f t="shared" si="2"/>
        <v>-0.14663699452981849</v>
      </c>
    </row>
    <row r="15" spans="2:11" x14ac:dyDescent="0.2">
      <c r="B15" s="3">
        <v>147</v>
      </c>
      <c r="C15" s="44" t="s">
        <v>131</v>
      </c>
      <c r="D15" s="4" t="s">
        <v>75</v>
      </c>
      <c r="E15" s="45">
        <v>55787.27</v>
      </c>
      <c r="F15" s="45">
        <v>42441.359999999986</v>
      </c>
      <c r="G15" s="45">
        <f t="shared" si="0"/>
        <v>-13345.910000000011</v>
      </c>
      <c r="H15" s="4">
        <v>57</v>
      </c>
      <c r="I15" s="54">
        <f t="shared" si="1"/>
        <v>744.58526315789447</v>
      </c>
      <c r="J15" s="53">
        <v>454046.9058074879</v>
      </c>
      <c r="K15" s="13">
        <f t="shared" si="2"/>
        <v>9.3473514425830642E-2</v>
      </c>
    </row>
    <row r="16" spans="2:11" x14ac:dyDescent="0.2">
      <c r="B16" s="3" t="s">
        <v>5</v>
      </c>
      <c r="C16" s="44">
        <v>2216</v>
      </c>
      <c r="D16" s="4" t="s">
        <v>76</v>
      </c>
      <c r="E16" s="46">
        <v>57535.839999999997</v>
      </c>
      <c r="F16" s="46">
        <v>77014.799999999988</v>
      </c>
      <c r="G16" s="45">
        <f t="shared" si="0"/>
        <v>19478.959999999992</v>
      </c>
      <c r="H16" s="4">
        <v>81</v>
      </c>
      <c r="I16" s="54">
        <f t="shared" si="1"/>
        <v>950.79999999999984</v>
      </c>
      <c r="J16" s="53">
        <v>496237.62316806189</v>
      </c>
      <c r="K16" s="13">
        <f t="shared" si="2"/>
        <v>0.15519742237262252</v>
      </c>
    </row>
    <row r="17" spans="2:11" x14ac:dyDescent="0.2">
      <c r="B17" s="3">
        <v>165</v>
      </c>
      <c r="C17" s="44" t="s">
        <v>132</v>
      </c>
      <c r="D17" s="4" t="s">
        <v>77</v>
      </c>
      <c r="E17" s="46">
        <v>48241.57</v>
      </c>
      <c r="F17" s="46">
        <v>63623.479999999981</v>
      </c>
      <c r="G17" s="45">
        <f t="shared" si="0"/>
        <v>15381.909999999982</v>
      </c>
      <c r="H17" s="4">
        <v>104</v>
      </c>
      <c r="I17" s="54">
        <f t="shared" si="1"/>
        <v>611.76423076923061</v>
      </c>
      <c r="J17" s="53">
        <v>585069.05010336952</v>
      </c>
      <c r="K17" s="13">
        <f t="shared" si="2"/>
        <v>0.10874524979360818</v>
      </c>
    </row>
    <row r="18" spans="2:11" x14ac:dyDescent="0.2">
      <c r="B18" s="3" t="s">
        <v>6</v>
      </c>
      <c r="C18" s="44" t="s">
        <v>133</v>
      </c>
      <c r="D18" s="4" t="s">
        <v>78</v>
      </c>
      <c r="E18" s="46">
        <v>-65685.11</v>
      </c>
      <c r="F18" s="46">
        <v>-12670.760000000009</v>
      </c>
      <c r="G18" s="45">
        <f t="shared" si="0"/>
        <v>53014.349999999991</v>
      </c>
      <c r="H18" s="4">
        <v>136.5</v>
      </c>
      <c r="I18" s="54">
        <f t="shared" si="1"/>
        <v>-92.82608058608065</v>
      </c>
      <c r="J18" s="53">
        <v>735161.3224198696</v>
      </c>
      <c r="K18" s="13">
        <f t="shared" si="2"/>
        <v>-1.7235346329554879E-2</v>
      </c>
    </row>
    <row r="19" spans="2:11" x14ac:dyDescent="0.2">
      <c r="B19" s="3" t="s">
        <v>7</v>
      </c>
      <c r="C19" s="44" t="s">
        <v>134</v>
      </c>
      <c r="D19" s="4" t="s">
        <v>79</v>
      </c>
      <c r="E19" s="46">
        <v>-30742.82</v>
      </c>
      <c r="F19" s="46">
        <v>-75911.439999999944</v>
      </c>
      <c r="G19" s="45">
        <f t="shared" si="0"/>
        <v>-45168.619999999944</v>
      </c>
      <c r="H19" s="4">
        <v>208</v>
      </c>
      <c r="I19" s="54">
        <f t="shared" si="1"/>
        <v>-364.95884615384591</v>
      </c>
      <c r="J19" s="53">
        <v>870967.00479422149</v>
      </c>
      <c r="K19" s="13">
        <f t="shared" si="2"/>
        <v>-8.7157653024910076E-2</v>
      </c>
    </row>
    <row r="20" spans="2:11" x14ac:dyDescent="0.2">
      <c r="B20" s="3" t="s">
        <v>8</v>
      </c>
      <c r="C20" s="44" t="s">
        <v>135</v>
      </c>
      <c r="D20" s="37" t="s">
        <v>122</v>
      </c>
      <c r="E20" s="46">
        <v>111051.25</v>
      </c>
      <c r="F20" s="46">
        <v>60574.260000000009</v>
      </c>
      <c r="G20" s="45">
        <f t="shared" si="0"/>
        <v>-50476.989999999991</v>
      </c>
      <c r="H20" s="4">
        <v>295</v>
      </c>
      <c r="I20" s="54">
        <f t="shared" si="1"/>
        <v>205.33647457627123</v>
      </c>
      <c r="J20" s="53">
        <v>1244586.9343744563</v>
      </c>
      <c r="K20" s="13">
        <f t="shared" si="2"/>
        <v>4.8670171867460046E-2</v>
      </c>
    </row>
    <row r="21" spans="2:11" x14ac:dyDescent="0.2">
      <c r="B21" s="3">
        <v>173</v>
      </c>
      <c r="C21" s="44" t="s">
        <v>136</v>
      </c>
      <c r="D21" s="4" t="s">
        <v>80</v>
      </c>
      <c r="E21" s="46">
        <v>45112.73</v>
      </c>
      <c r="F21" s="46">
        <v>76458.079999999958</v>
      </c>
      <c r="G21" s="45">
        <f>F21-E21</f>
        <v>31345.349999999955</v>
      </c>
      <c r="H21" s="4">
        <v>127</v>
      </c>
      <c r="I21" s="54">
        <f>F21/H21</f>
        <v>602.03212598425159</v>
      </c>
      <c r="J21" s="53">
        <v>885510.90534715552</v>
      </c>
      <c r="K21" s="13">
        <f t="shared" si="2"/>
        <v>8.6343465154757576E-2</v>
      </c>
    </row>
    <row r="22" spans="2:11" x14ac:dyDescent="0.2">
      <c r="B22" s="3" t="s">
        <v>9</v>
      </c>
      <c r="C22" s="44" t="s">
        <v>137</v>
      </c>
      <c r="D22" s="4" t="s">
        <v>81</v>
      </c>
      <c r="E22" s="46">
        <v>-67213.36</v>
      </c>
      <c r="F22" s="46">
        <v>-206154.34000000008</v>
      </c>
      <c r="G22" s="45">
        <f t="shared" si="0"/>
        <v>-138940.9800000001</v>
      </c>
      <c r="H22" s="4">
        <v>207.5</v>
      </c>
      <c r="I22" s="54">
        <f t="shared" si="1"/>
        <v>-993.51489156626542</v>
      </c>
      <c r="J22" s="53">
        <v>889316.4489667993</v>
      </c>
      <c r="K22" s="13">
        <f t="shared" si="2"/>
        <v>-0.23181212968624221</v>
      </c>
    </row>
    <row r="23" spans="2:11" x14ac:dyDescent="0.2">
      <c r="B23" s="3" t="s">
        <v>10</v>
      </c>
      <c r="C23" s="44" t="s">
        <v>138</v>
      </c>
      <c r="D23" s="4" t="s">
        <v>82</v>
      </c>
      <c r="E23" s="46">
        <v>73209.61</v>
      </c>
      <c r="F23" s="46">
        <v>38578.320000000007</v>
      </c>
      <c r="G23" s="45">
        <f t="shared" si="0"/>
        <v>-34631.289999999994</v>
      </c>
      <c r="H23" s="4">
        <v>42.5</v>
      </c>
      <c r="I23" s="54">
        <f t="shared" si="1"/>
        <v>907.72517647058839</v>
      </c>
      <c r="J23" s="53">
        <v>320957.78557843348</v>
      </c>
      <c r="K23" s="13">
        <f t="shared" si="2"/>
        <v>0.12019748930680636</v>
      </c>
    </row>
    <row r="24" spans="2:11" x14ac:dyDescent="0.2">
      <c r="B24" s="3" t="s">
        <v>11</v>
      </c>
      <c r="C24" s="44" t="s">
        <v>139</v>
      </c>
      <c r="D24" s="4" t="s">
        <v>83</v>
      </c>
      <c r="E24" s="46">
        <v>115109.18</v>
      </c>
      <c r="F24" s="46">
        <v>123135.64000000001</v>
      </c>
      <c r="G24" s="45">
        <f t="shared" si="0"/>
        <v>8026.460000000021</v>
      </c>
      <c r="H24" s="4">
        <v>65</v>
      </c>
      <c r="I24" s="54">
        <f t="shared" si="1"/>
        <v>1894.3944615384617</v>
      </c>
      <c r="J24" s="53">
        <v>377549.4357680637</v>
      </c>
      <c r="K24" s="13">
        <f t="shared" si="2"/>
        <v>0.32614441536510397</v>
      </c>
    </row>
    <row r="25" spans="2:11" x14ac:dyDescent="0.2">
      <c r="B25" s="3" t="s">
        <v>12</v>
      </c>
      <c r="C25" s="44" t="s">
        <v>140</v>
      </c>
      <c r="D25" s="4" t="s">
        <v>84</v>
      </c>
      <c r="E25" s="46">
        <v>78861.36</v>
      </c>
      <c r="F25" s="46">
        <v>84245.69</v>
      </c>
      <c r="G25" s="45">
        <f t="shared" si="0"/>
        <v>5384.3300000000017</v>
      </c>
      <c r="H25" s="4">
        <v>62.5</v>
      </c>
      <c r="I25" s="54">
        <f t="shared" si="1"/>
        <v>1347.9310399999999</v>
      </c>
      <c r="J25" s="53">
        <v>421102.86992523511</v>
      </c>
      <c r="K25" s="13">
        <f t="shared" si="2"/>
        <v>0.20005964341909482</v>
      </c>
    </row>
    <row r="26" spans="2:11" x14ac:dyDescent="0.2">
      <c r="B26" s="3">
        <v>247</v>
      </c>
      <c r="C26" s="44" t="s">
        <v>141</v>
      </c>
      <c r="D26" s="4" t="s">
        <v>85</v>
      </c>
      <c r="E26" s="46">
        <v>15065.3</v>
      </c>
      <c r="F26" s="46">
        <v>-14247.580000000016</v>
      </c>
      <c r="G26" s="45">
        <f t="shared" si="0"/>
        <v>-29312.880000000016</v>
      </c>
      <c r="H26" s="4">
        <v>54</v>
      </c>
      <c r="I26" s="54">
        <f t="shared" si="1"/>
        <v>-263.8440740740744</v>
      </c>
      <c r="J26" s="53">
        <v>470896.57821796829</v>
      </c>
      <c r="K26" s="13">
        <f t="shared" si="2"/>
        <v>-3.0256282714811119E-2</v>
      </c>
    </row>
    <row r="27" spans="2:11" x14ac:dyDescent="0.2">
      <c r="B27" s="3" t="s">
        <v>13</v>
      </c>
      <c r="C27" s="44" t="s">
        <v>142</v>
      </c>
      <c r="D27" s="4" t="s">
        <v>86</v>
      </c>
      <c r="E27" s="46">
        <v>40329.550000000003</v>
      </c>
      <c r="F27" s="46">
        <v>37729.760000000009</v>
      </c>
      <c r="G27" s="45">
        <f t="shared" si="0"/>
        <v>-2599.7899999999936</v>
      </c>
      <c r="H27" s="4">
        <v>50</v>
      </c>
      <c r="I27" s="54">
        <f t="shared" si="1"/>
        <v>754.5952000000002</v>
      </c>
      <c r="J27" s="53">
        <v>378106.71239695209</v>
      </c>
      <c r="K27" s="13">
        <f t="shared" si="2"/>
        <v>9.9786009512546667E-2</v>
      </c>
    </row>
    <row r="28" spans="2:11" x14ac:dyDescent="0.2">
      <c r="B28" s="3" t="s">
        <v>14</v>
      </c>
      <c r="C28" s="44" t="s">
        <v>143</v>
      </c>
      <c r="D28" s="4" t="s">
        <v>87</v>
      </c>
      <c r="E28" s="46">
        <v>-41245.99</v>
      </c>
      <c r="F28" s="46">
        <v>-91481.739999999991</v>
      </c>
      <c r="G28" s="45">
        <f t="shared" si="0"/>
        <v>-50235.749999999993</v>
      </c>
      <c r="H28" s="4">
        <v>38.5</v>
      </c>
      <c r="I28" s="54">
        <f t="shared" si="1"/>
        <v>-2376.1490909090908</v>
      </c>
      <c r="J28" s="53">
        <v>307983.30768503778</v>
      </c>
      <c r="K28" s="13">
        <f t="shared" si="2"/>
        <v>-0.29703473440695272</v>
      </c>
    </row>
    <row r="29" spans="2:11" x14ac:dyDescent="0.2">
      <c r="B29" s="3" t="s">
        <v>15</v>
      </c>
      <c r="C29" s="44" t="s">
        <v>144</v>
      </c>
      <c r="D29" s="4" t="s">
        <v>88</v>
      </c>
      <c r="E29" s="46">
        <v>53367.65</v>
      </c>
      <c r="F29" s="46">
        <v>10788.729999999981</v>
      </c>
      <c r="G29" s="45">
        <f t="shared" si="0"/>
        <v>-42578.92000000002</v>
      </c>
      <c r="H29" s="4">
        <v>50.5</v>
      </c>
      <c r="I29" s="54">
        <f t="shared" si="1"/>
        <v>213.63821782178181</v>
      </c>
      <c r="J29" s="53">
        <v>360157.36584477464</v>
      </c>
      <c r="K29" s="13">
        <f t="shared" si="2"/>
        <v>2.9955600032486495E-2</v>
      </c>
    </row>
    <row r="30" spans="2:11" x14ac:dyDescent="0.2">
      <c r="B30" s="3" t="s">
        <v>16</v>
      </c>
      <c r="C30" s="44" t="s">
        <v>145</v>
      </c>
      <c r="D30" s="4" t="s">
        <v>89</v>
      </c>
      <c r="E30" s="46">
        <v>36104.35</v>
      </c>
      <c r="F30" s="46">
        <v>24135.160000000033</v>
      </c>
      <c r="G30" s="45">
        <f t="shared" si="0"/>
        <v>-11969.189999999966</v>
      </c>
      <c r="H30" s="4">
        <v>114.5</v>
      </c>
      <c r="I30" s="54">
        <f t="shared" si="1"/>
        <v>210.78742358078631</v>
      </c>
      <c r="J30" s="53">
        <v>563394.63485315174</v>
      </c>
      <c r="K30" s="13">
        <f t="shared" si="2"/>
        <v>4.2838817601255359E-2</v>
      </c>
    </row>
    <row r="31" spans="2:11" x14ac:dyDescent="0.2">
      <c r="B31" s="3" t="s">
        <v>17</v>
      </c>
      <c r="C31" s="44" t="s">
        <v>146</v>
      </c>
      <c r="D31" s="4" t="s">
        <v>90</v>
      </c>
      <c r="E31" s="46">
        <v>-58922.53</v>
      </c>
      <c r="F31" s="46">
        <v>-80952.949999999953</v>
      </c>
      <c r="G31" s="45">
        <f t="shared" si="0"/>
        <v>-22030.419999999955</v>
      </c>
      <c r="H31" s="4">
        <v>157</v>
      </c>
      <c r="I31" s="54">
        <f t="shared" si="1"/>
        <v>-515.62388535031812</v>
      </c>
      <c r="J31" s="53">
        <v>714693.56141055597</v>
      </c>
      <c r="K31" s="13">
        <f t="shared" si="2"/>
        <v>-0.11326945472997832</v>
      </c>
    </row>
    <row r="32" spans="2:11" x14ac:dyDescent="0.2">
      <c r="B32" s="3" t="s">
        <v>18</v>
      </c>
      <c r="C32" s="44" t="s">
        <v>147</v>
      </c>
      <c r="D32" s="4" t="s">
        <v>91</v>
      </c>
      <c r="E32" s="46">
        <v>87945.05</v>
      </c>
      <c r="F32" s="46">
        <v>69752.599999999977</v>
      </c>
      <c r="G32" s="45">
        <f t="shared" si="0"/>
        <v>-18192.450000000026</v>
      </c>
      <c r="H32" s="4">
        <v>91</v>
      </c>
      <c r="I32" s="54">
        <f t="shared" si="1"/>
        <v>766.51208791208762</v>
      </c>
      <c r="J32" s="53">
        <v>487307.56586975395</v>
      </c>
      <c r="K32" s="13">
        <f t="shared" si="2"/>
        <v>0.14313875852820893</v>
      </c>
    </row>
    <row r="33" spans="2:11" x14ac:dyDescent="0.2">
      <c r="B33" s="3" t="s">
        <v>19</v>
      </c>
      <c r="C33" s="44" t="s">
        <v>148</v>
      </c>
      <c r="D33" s="4" t="s">
        <v>92</v>
      </c>
      <c r="E33" s="46">
        <v>-93352.14</v>
      </c>
      <c r="F33" s="46">
        <v>-129868.27000000002</v>
      </c>
      <c r="G33" s="45">
        <f t="shared" si="0"/>
        <v>-36516.130000000019</v>
      </c>
      <c r="H33" s="4">
        <v>135</v>
      </c>
      <c r="I33" s="54">
        <f t="shared" si="1"/>
        <v>-961.98718518518535</v>
      </c>
      <c r="J33" s="53">
        <v>708493.83715923445</v>
      </c>
      <c r="K33" s="13">
        <f t="shared" si="2"/>
        <v>-0.18330190495476681</v>
      </c>
    </row>
    <row r="34" spans="2:11" x14ac:dyDescent="0.2">
      <c r="B34" s="3" t="s">
        <v>20</v>
      </c>
      <c r="C34" s="44" t="s">
        <v>149</v>
      </c>
      <c r="D34" s="4" t="s">
        <v>93</v>
      </c>
      <c r="E34" s="46">
        <v>17017.2</v>
      </c>
      <c r="F34" s="46">
        <v>9084.8300000000163</v>
      </c>
      <c r="G34" s="45">
        <f t="shared" si="0"/>
        <v>-7932.3699999999844</v>
      </c>
      <c r="H34" s="4">
        <v>18</v>
      </c>
      <c r="I34" s="54">
        <f t="shared" si="1"/>
        <v>504.71277777777868</v>
      </c>
      <c r="J34" s="53">
        <v>288424.00570479815</v>
      </c>
      <c r="K34" s="13">
        <f t="shared" si="2"/>
        <v>3.1498175672999756E-2</v>
      </c>
    </row>
    <row r="35" spans="2:11" x14ac:dyDescent="0.2">
      <c r="B35" s="3" t="s">
        <v>50</v>
      </c>
      <c r="C35" s="44" t="s">
        <v>150</v>
      </c>
      <c r="D35" s="4" t="s">
        <v>94</v>
      </c>
      <c r="E35" s="46">
        <v>27455.200000000001</v>
      </c>
      <c r="F35" s="46">
        <v>29517.260000000009</v>
      </c>
      <c r="G35" s="45">
        <f t="shared" si="0"/>
        <v>2062.0600000000086</v>
      </c>
      <c r="H35" s="4">
        <v>440</v>
      </c>
      <c r="I35" s="54">
        <f t="shared" si="1"/>
        <v>67.084681818181835</v>
      </c>
      <c r="J35" s="53">
        <v>1714874.9643506801</v>
      </c>
      <c r="K35" s="13">
        <f t="shared" si="2"/>
        <v>1.7212485232809039E-2</v>
      </c>
    </row>
    <row r="36" spans="2:11" x14ac:dyDescent="0.2">
      <c r="B36" s="3">
        <v>333</v>
      </c>
      <c r="C36" s="44" t="s">
        <v>151</v>
      </c>
      <c r="D36" s="4" t="s">
        <v>95</v>
      </c>
      <c r="E36" s="46">
        <v>-28436.36</v>
      </c>
      <c r="F36" s="46">
        <v>-50578.310000000056</v>
      </c>
      <c r="G36" s="45">
        <f t="shared" si="0"/>
        <v>-22141.950000000055</v>
      </c>
      <c r="H36" s="4">
        <v>322.5</v>
      </c>
      <c r="I36" s="54">
        <f t="shared" si="1"/>
        <v>-156.83196899224822</v>
      </c>
      <c r="J36" s="53">
        <v>1430147.7951010542</v>
      </c>
      <c r="K36" s="13">
        <f t="shared" si="2"/>
        <v>-3.5365792384014542E-2</v>
      </c>
    </row>
    <row r="37" spans="2:11" x14ac:dyDescent="0.2">
      <c r="B37" s="3" t="s">
        <v>21</v>
      </c>
      <c r="C37" s="44" t="s">
        <v>152</v>
      </c>
      <c r="D37" s="4" t="s">
        <v>96</v>
      </c>
      <c r="E37" s="46">
        <v>-51504.35</v>
      </c>
      <c r="F37" s="46">
        <v>-88465.449999999953</v>
      </c>
      <c r="G37" s="45">
        <f t="shared" si="0"/>
        <v>-36961.099999999955</v>
      </c>
      <c r="H37" s="4">
        <v>361</v>
      </c>
      <c r="I37" s="54">
        <f t="shared" si="1"/>
        <v>-245.05664819944585</v>
      </c>
      <c r="J37" s="53">
        <v>1567067.9617935519</v>
      </c>
      <c r="K37" s="13">
        <f t="shared" si="2"/>
        <v>-5.645284834918636E-2</v>
      </c>
    </row>
    <row r="38" spans="2:11" x14ac:dyDescent="0.2">
      <c r="B38" s="3" t="s">
        <v>22</v>
      </c>
      <c r="C38" s="44" t="s">
        <v>153</v>
      </c>
      <c r="D38" s="4" t="s">
        <v>97</v>
      </c>
      <c r="E38" s="46">
        <v>124894.42</v>
      </c>
      <c r="F38" s="46">
        <v>99305.550000000047</v>
      </c>
      <c r="G38" s="45">
        <f t="shared" si="0"/>
        <v>-25588.869999999952</v>
      </c>
      <c r="H38" s="4">
        <v>322.5</v>
      </c>
      <c r="I38" s="54">
        <f t="shared" si="1"/>
        <v>307.92418604651175</v>
      </c>
      <c r="J38" s="53">
        <v>1401485.4308902179</v>
      </c>
      <c r="K38" s="13">
        <f t="shared" si="2"/>
        <v>7.0857354497735711E-2</v>
      </c>
    </row>
    <row r="39" spans="2:11" x14ac:dyDescent="0.2">
      <c r="B39" s="3" t="s">
        <v>23</v>
      </c>
      <c r="C39" s="44">
        <v>3057</v>
      </c>
      <c r="D39" s="4" t="s">
        <v>98</v>
      </c>
      <c r="E39" s="46">
        <v>26751.16</v>
      </c>
      <c r="F39" s="46">
        <v>23737.919999999984</v>
      </c>
      <c r="G39" s="45">
        <f t="shared" si="0"/>
        <v>-3013.2400000000162</v>
      </c>
      <c r="H39" s="4">
        <v>60.5</v>
      </c>
      <c r="I39" s="54">
        <f t="shared" si="1"/>
        <v>392.36231404958653</v>
      </c>
      <c r="J39" s="53">
        <v>373129.65732197138</v>
      </c>
      <c r="K39" s="13">
        <f t="shared" si="2"/>
        <v>6.3618421999398114E-2</v>
      </c>
    </row>
    <row r="40" spans="2:11" x14ac:dyDescent="0.2">
      <c r="B40" s="3" t="s">
        <v>24</v>
      </c>
      <c r="C40" s="44" t="s">
        <v>154</v>
      </c>
      <c r="D40" s="4" t="s">
        <v>99</v>
      </c>
      <c r="E40" s="46">
        <v>255678.39</v>
      </c>
      <c r="F40" s="46">
        <v>183625.45999999996</v>
      </c>
      <c r="G40" s="45">
        <f t="shared" si="0"/>
        <v>-72052.930000000051</v>
      </c>
      <c r="H40" s="4">
        <v>205.5</v>
      </c>
      <c r="I40" s="54">
        <f t="shared" si="1"/>
        <v>893.55454987834537</v>
      </c>
      <c r="J40" s="53">
        <v>894464.88573408092</v>
      </c>
      <c r="K40" s="13">
        <f t="shared" si="2"/>
        <v>0.20529085370332886</v>
      </c>
    </row>
    <row r="41" spans="2:11" x14ac:dyDescent="0.2">
      <c r="B41" s="3" t="s">
        <v>25</v>
      </c>
      <c r="C41" s="44" t="s">
        <v>155</v>
      </c>
      <c r="D41" s="4" t="s">
        <v>100</v>
      </c>
      <c r="E41" s="46">
        <v>145197.10999999999</v>
      </c>
      <c r="F41" s="46">
        <v>103595.35000000009</v>
      </c>
      <c r="G41" s="45">
        <f t="shared" si="0"/>
        <v>-41601.759999999893</v>
      </c>
      <c r="H41" s="4">
        <v>444.5</v>
      </c>
      <c r="I41" s="54">
        <f t="shared" si="1"/>
        <v>233.06040494938154</v>
      </c>
      <c r="J41" s="53">
        <v>1643319.2787768426</v>
      </c>
      <c r="K41" s="13">
        <f t="shared" si="2"/>
        <v>6.3040305884507306E-2</v>
      </c>
    </row>
    <row r="42" spans="2:11" x14ac:dyDescent="0.2">
      <c r="B42" s="3" t="s">
        <v>26</v>
      </c>
      <c r="C42" s="44" t="s">
        <v>156</v>
      </c>
      <c r="D42" s="4" t="s">
        <v>101</v>
      </c>
      <c r="E42" s="46">
        <v>79599.81</v>
      </c>
      <c r="F42" s="46">
        <v>-62494.270000000019</v>
      </c>
      <c r="G42" s="45">
        <f t="shared" si="0"/>
        <v>-142094.08000000002</v>
      </c>
      <c r="H42" s="4">
        <v>401</v>
      </c>
      <c r="I42" s="54">
        <f t="shared" si="1"/>
        <v>-155.8460598503741</v>
      </c>
      <c r="J42" s="53">
        <v>1925454.9444232024</v>
      </c>
      <c r="K42" s="13">
        <f t="shared" si="2"/>
        <v>-3.2456885153820655E-2</v>
      </c>
    </row>
    <row r="43" spans="2:11" x14ac:dyDescent="0.2">
      <c r="B43" s="3" t="s">
        <v>27</v>
      </c>
      <c r="C43" s="44" t="s">
        <v>157</v>
      </c>
      <c r="D43" s="4" t="s">
        <v>102</v>
      </c>
      <c r="E43" s="46">
        <v>143045.45000000001</v>
      </c>
      <c r="F43" s="46">
        <v>58471.689999999944</v>
      </c>
      <c r="G43" s="45">
        <f t="shared" si="0"/>
        <v>-84573.760000000068</v>
      </c>
      <c r="H43" s="4">
        <v>402.5</v>
      </c>
      <c r="I43" s="54">
        <f t="shared" si="1"/>
        <v>145.27127950310546</v>
      </c>
      <c r="J43" s="53">
        <v>1603530.9918908074</v>
      </c>
      <c r="K43" s="13">
        <f t="shared" si="2"/>
        <v>3.6464334207256519E-2</v>
      </c>
    </row>
    <row r="44" spans="2:11" x14ac:dyDescent="0.2">
      <c r="B44" s="3" t="s">
        <v>28</v>
      </c>
      <c r="C44" s="44" t="s">
        <v>158</v>
      </c>
      <c r="D44" s="4" t="s">
        <v>103</v>
      </c>
      <c r="E44" s="46">
        <v>136760.95999999999</v>
      </c>
      <c r="F44" s="46">
        <v>99885.290000000037</v>
      </c>
      <c r="G44" s="45">
        <f t="shared" si="0"/>
        <v>-36875.669999999955</v>
      </c>
      <c r="H44" s="4">
        <v>424.5</v>
      </c>
      <c r="I44" s="54">
        <f t="shared" si="1"/>
        <v>235.30103651354543</v>
      </c>
      <c r="J44" s="53">
        <v>1854013.2703918447</v>
      </c>
      <c r="K44" s="13">
        <f t="shared" si="2"/>
        <v>5.3875175326490159E-2</v>
      </c>
    </row>
    <row r="45" spans="2:11" x14ac:dyDescent="0.2">
      <c r="B45" s="3" t="s">
        <v>29</v>
      </c>
      <c r="C45" s="44" t="s">
        <v>159</v>
      </c>
      <c r="D45" s="4" t="s">
        <v>104</v>
      </c>
      <c r="E45" s="46">
        <v>231762.06</v>
      </c>
      <c r="F45" s="46">
        <v>220618.54000000004</v>
      </c>
      <c r="G45" s="45">
        <f t="shared" si="0"/>
        <v>-11143.51999999996</v>
      </c>
      <c r="H45" s="4">
        <v>647</v>
      </c>
      <c r="I45" s="54">
        <f t="shared" si="1"/>
        <v>340.98692426584239</v>
      </c>
      <c r="J45" s="53">
        <v>2566292.8943965845</v>
      </c>
      <c r="K45" s="13">
        <f t="shared" si="2"/>
        <v>8.596779443286201E-2</v>
      </c>
    </row>
    <row r="46" spans="2:11" x14ac:dyDescent="0.2">
      <c r="B46" s="3" t="s">
        <v>30</v>
      </c>
      <c r="C46" s="44" t="s">
        <v>160</v>
      </c>
      <c r="D46" s="4" t="s">
        <v>105</v>
      </c>
      <c r="E46" s="46">
        <v>37735.24</v>
      </c>
      <c r="F46" s="46">
        <v>18761.090000000026</v>
      </c>
      <c r="G46" s="45">
        <f t="shared" si="0"/>
        <v>-18974.149999999972</v>
      </c>
      <c r="H46" s="4">
        <v>94.5</v>
      </c>
      <c r="I46" s="54">
        <f t="shared" si="1"/>
        <v>198.53005291005317</v>
      </c>
      <c r="J46" s="53">
        <v>541153.5302643032</v>
      </c>
      <c r="K46" s="13">
        <f t="shared" si="2"/>
        <v>3.4668701118584548E-2</v>
      </c>
    </row>
    <row r="47" spans="2:11" x14ac:dyDescent="0.2">
      <c r="B47" s="3" t="s">
        <v>31</v>
      </c>
      <c r="C47" s="44" t="s">
        <v>161</v>
      </c>
      <c r="D47" s="4" t="s">
        <v>106</v>
      </c>
      <c r="E47" s="46">
        <v>113392.19</v>
      </c>
      <c r="F47" s="46">
        <v>106661.97999999998</v>
      </c>
      <c r="G47" s="45">
        <f t="shared" si="0"/>
        <v>-6730.210000000021</v>
      </c>
      <c r="H47" s="4">
        <v>210.5</v>
      </c>
      <c r="I47" s="54">
        <f t="shared" si="1"/>
        <v>506.70774346793343</v>
      </c>
      <c r="J47" s="53">
        <v>888556.84334519331</v>
      </c>
      <c r="K47" s="13">
        <f t="shared" si="2"/>
        <v>0.12003956842923455</v>
      </c>
    </row>
    <row r="48" spans="2:11" x14ac:dyDescent="0.2">
      <c r="B48" s="3" t="s">
        <v>32</v>
      </c>
      <c r="C48" s="44" t="s">
        <v>162</v>
      </c>
      <c r="D48" s="4" t="s">
        <v>107</v>
      </c>
      <c r="E48" s="46">
        <v>32591.7</v>
      </c>
      <c r="F48" s="46">
        <v>-44802.399999999907</v>
      </c>
      <c r="G48" s="45">
        <f t="shared" si="0"/>
        <v>-77394.099999999904</v>
      </c>
      <c r="H48" s="4">
        <v>279</v>
      </c>
      <c r="I48" s="54">
        <f t="shared" si="1"/>
        <v>-160.58207885304626</v>
      </c>
      <c r="J48" s="53">
        <v>1211031.2869609499</v>
      </c>
      <c r="K48" s="13">
        <f t="shared" si="2"/>
        <v>-3.6995245690497655E-2</v>
      </c>
    </row>
    <row r="49" spans="2:11" x14ac:dyDescent="0.2">
      <c r="B49" s="3" t="s">
        <v>33</v>
      </c>
      <c r="C49" s="44" t="s">
        <v>163</v>
      </c>
      <c r="D49" s="4" t="s">
        <v>108</v>
      </c>
      <c r="E49" s="46">
        <v>46450.28</v>
      </c>
      <c r="F49" s="46">
        <v>34089.710000000021</v>
      </c>
      <c r="G49" s="45">
        <f t="shared" si="0"/>
        <v>-12360.569999999978</v>
      </c>
      <c r="H49" s="4">
        <v>79</v>
      </c>
      <c r="I49" s="54">
        <f t="shared" si="1"/>
        <v>431.51531645569645</v>
      </c>
      <c r="J49" s="53">
        <v>425432.94163916248</v>
      </c>
      <c r="K49" s="13">
        <f t="shared" si="2"/>
        <v>8.0129455581541997E-2</v>
      </c>
    </row>
    <row r="50" spans="2:11" x14ac:dyDescent="0.2">
      <c r="B50" s="3">
        <v>392</v>
      </c>
      <c r="C50" s="44">
        <v>3062</v>
      </c>
      <c r="D50" s="4" t="s">
        <v>109</v>
      </c>
      <c r="E50" s="46">
        <v>129531.72</v>
      </c>
      <c r="F50" s="46">
        <v>150072.16999999998</v>
      </c>
      <c r="G50" s="45">
        <f t="shared" si="0"/>
        <v>20540.449999999983</v>
      </c>
      <c r="H50" s="4">
        <v>105</v>
      </c>
      <c r="I50" s="54">
        <f t="shared" si="1"/>
        <v>1429.2587619047617</v>
      </c>
      <c r="J50" s="53">
        <v>552093.61301306414</v>
      </c>
      <c r="K50" s="13">
        <f t="shared" si="2"/>
        <v>0.27182377492283877</v>
      </c>
    </row>
    <row r="51" spans="2:11" x14ac:dyDescent="0.2">
      <c r="B51" s="3" t="s">
        <v>34</v>
      </c>
      <c r="C51" s="44" t="s">
        <v>164</v>
      </c>
      <c r="D51" s="4" t="s">
        <v>110</v>
      </c>
      <c r="E51" s="46">
        <v>31702.57</v>
      </c>
      <c r="F51" s="46">
        <v>-38073.599999999977</v>
      </c>
      <c r="G51" s="45">
        <f t="shared" si="0"/>
        <v>-69776.169999999984</v>
      </c>
      <c r="H51" s="4">
        <v>69</v>
      </c>
      <c r="I51" s="54">
        <f t="shared" si="1"/>
        <v>-551.79130434782576</v>
      </c>
      <c r="J51" s="53">
        <v>422964.16916708311</v>
      </c>
      <c r="K51" s="13">
        <f t="shared" si="2"/>
        <v>-9.0016135586557924E-2</v>
      </c>
    </row>
    <row r="52" spans="2:11" x14ac:dyDescent="0.2">
      <c r="B52" s="3" t="s">
        <v>35</v>
      </c>
      <c r="C52" s="44" t="s">
        <v>165</v>
      </c>
      <c r="D52" s="4" t="s">
        <v>111</v>
      </c>
      <c r="E52" s="46">
        <v>37634.29</v>
      </c>
      <c r="F52" s="46">
        <v>32347.150000000023</v>
      </c>
      <c r="G52" s="45">
        <f t="shared" si="0"/>
        <v>-5287.1399999999776</v>
      </c>
      <c r="H52" s="4">
        <v>75</v>
      </c>
      <c r="I52" s="54">
        <f t="shared" si="1"/>
        <v>431.29533333333364</v>
      </c>
      <c r="J52" s="53">
        <v>404106.13038343721</v>
      </c>
      <c r="K52" s="13">
        <f t="shared" si="2"/>
        <v>8.0046174922680194E-2</v>
      </c>
    </row>
    <row r="53" spans="2:11" x14ac:dyDescent="0.2">
      <c r="B53" s="3">
        <v>467</v>
      </c>
      <c r="C53" s="44" t="s">
        <v>166</v>
      </c>
      <c r="D53" s="4" t="s">
        <v>112</v>
      </c>
      <c r="E53" s="46">
        <v>1967.23</v>
      </c>
      <c r="F53" s="58">
        <v>13043.119999999995</v>
      </c>
      <c r="G53" s="45">
        <f t="shared" si="0"/>
        <v>11075.889999999996</v>
      </c>
      <c r="H53" s="4">
        <v>170</v>
      </c>
      <c r="I53" s="54">
        <f t="shared" si="1"/>
        <v>76.724235294117619</v>
      </c>
      <c r="J53" s="53">
        <v>721512.36508009932</v>
      </c>
      <c r="K53" s="13">
        <f t="shared" si="2"/>
        <v>1.8077472585729008E-2</v>
      </c>
    </row>
    <row r="54" spans="2:11" x14ac:dyDescent="0.2">
      <c r="B54" s="5"/>
      <c r="C54" s="5"/>
      <c r="E54" s="47"/>
      <c r="F54" s="47"/>
      <c r="G54" s="47"/>
      <c r="H54" s="38"/>
      <c r="I54" s="56"/>
      <c r="J54" s="49"/>
    </row>
    <row r="55" spans="2:11" x14ac:dyDescent="0.2">
      <c r="B55" s="2" t="s">
        <v>36</v>
      </c>
      <c r="C55" s="2"/>
      <c r="D55" s="2"/>
      <c r="E55" s="48">
        <f>SUM(E10:E53)</f>
        <v>2187136.7999999998</v>
      </c>
      <c r="F55" s="48">
        <f>SUM(F10:F53)</f>
        <v>1107120.6600000001</v>
      </c>
      <c r="G55" s="48">
        <f>SUM(G10:G53)</f>
        <v>-1080016.1399999999</v>
      </c>
      <c r="H55" s="21">
        <f>SUM(H10:H53)</f>
        <v>7478</v>
      </c>
      <c r="I55" s="56"/>
      <c r="J55" s="48">
        <f>SUM(J10:J54)</f>
        <v>35548348.291802026</v>
      </c>
      <c r="K55" s="22">
        <f t="shared" si="2"/>
        <v>3.1144081601544298E-2</v>
      </c>
    </row>
    <row r="56" spans="2:11" x14ac:dyDescent="0.2">
      <c r="B56" s="2"/>
      <c r="C56" s="2"/>
      <c r="D56" s="2"/>
      <c r="E56" s="9"/>
      <c r="F56" s="9"/>
      <c r="G56" s="9"/>
      <c r="H56" s="7"/>
      <c r="I56" s="56"/>
      <c r="J56" s="49"/>
    </row>
    <row r="57" spans="2:11" ht="15" x14ac:dyDescent="0.25">
      <c r="B57" s="23" t="s">
        <v>63</v>
      </c>
      <c r="C57" s="42"/>
      <c r="D57" s="14"/>
      <c r="E57" s="9"/>
      <c r="F57" s="9"/>
      <c r="G57" s="9"/>
      <c r="H57" s="11" t="s">
        <v>46</v>
      </c>
      <c r="I57" s="55">
        <f>F55/H55</f>
        <v>148.05036908264245</v>
      </c>
      <c r="J57" s="49"/>
    </row>
    <row r="58" spans="2:11" x14ac:dyDescent="0.2">
      <c r="B58" s="5"/>
      <c r="C58" s="5"/>
    </row>
    <row r="59" spans="2:11" x14ac:dyDescent="0.2">
      <c r="B59" s="3" t="s">
        <v>37</v>
      </c>
      <c r="C59" s="44" t="s">
        <v>167</v>
      </c>
      <c r="D59" s="4" t="s">
        <v>113</v>
      </c>
      <c r="E59" s="45">
        <v>167366.26999999999</v>
      </c>
      <c r="F59" s="45">
        <v>-282623.56999999983</v>
      </c>
      <c r="G59" s="45">
        <f t="shared" ref="G59:G64" si="3">F59-E59</f>
        <v>-449989.83999999985</v>
      </c>
      <c r="H59" s="4">
        <v>510</v>
      </c>
      <c r="I59" s="54">
        <f>F59/H59</f>
        <v>-554.16386274509773</v>
      </c>
      <c r="J59" s="53">
        <v>3804375.6248590862</v>
      </c>
      <c r="K59" s="13">
        <f t="shared" ref="K59:K64" si="4">F59/J59</f>
        <v>-7.4289081276107741E-2</v>
      </c>
    </row>
    <row r="60" spans="2:11" x14ac:dyDescent="0.2">
      <c r="B60" s="3" t="s">
        <v>38</v>
      </c>
      <c r="C60" s="44" t="s">
        <v>168</v>
      </c>
      <c r="D60" s="4" t="s">
        <v>114</v>
      </c>
      <c r="E60" s="45">
        <v>541644.63</v>
      </c>
      <c r="F60" s="45">
        <v>279885.76999999955</v>
      </c>
      <c r="G60" s="45">
        <f t="shared" si="3"/>
        <v>-261758.86000000045</v>
      </c>
      <c r="H60" s="4">
        <v>1028</v>
      </c>
      <c r="I60" s="54">
        <f t="shared" ref="I60:I64" si="5">F60/H60</f>
        <v>272.26242217898789</v>
      </c>
      <c r="J60" s="53">
        <v>7069698.3204688001</v>
      </c>
      <c r="K60" s="13">
        <f t="shared" si="4"/>
        <v>3.958949269301211E-2</v>
      </c>
    </row>
    <row r="61" spans="2:11" x14ac:dyDescent="0.2">
      <c r="B61" s="3" t="s">
        <v>39</v>
      </c>
      <c r="C61" s="44" t="s">
        <v>169</v>
      </c>
      <c r="D61" s="4" t="s">
        <v>115</v>
      </c>
      <c r="E61" s="45">
        <v>129017.77000000002</v>
      </c>
      <c r="F61" s="45">
        <v>-56745.019999999553</v>
      </c>
      <c r="G61" s="45">
        <f t="shared" si="3"/>
        <v>-185762.78999999957</v>
      </c>
      <c r="H61" s="4">
        <v>1507</v>
      </c>
      <c r="I61" s="54">
        <f t="shared" si="5"/>
        <v>-37.654293297942637</v>
      </c>
      <c r="J61" s="53">
        <v>8794319.8456620146</v>
      </c>
      <c r="K61" s="13">
        <f t="shared" si="4"/>
        <v>-6.4524626117607314E-3</v>
      </c>
    </row>
    <row r="62" spans="2:11" x14ac:dyDescent="0.2">
      <c r="B62" s="3" t="s">
        <v>40</v>
      </c>
      <c r="C62" s="44" t="s">
        <v>170</v>
      </c>
      <c r="D62" s="4" t="s">
        <v>116</v>
      </c>
      <c r="E62" s="45">
        <v>-64035.41</v>
      </c>
      <c r="F62" s="45">
        <v>-81301.099999999627</v>
      </c>
      <c r="G62" s="45">
        <f t="shared" si="3"/>
        <v>-17265.689999999624</v>
      </c>
      <c r="H62" s="4">
        <v>1190</v>
      </c>
      <c r="I62" s="54">
        <f t="shared" si="5"/>
        <v>-68.320252100840023</v>
      </c>
      <c r="J62" s="53">
        <v>7540636.5998588083</v>
      </c>
      <c r="K62" s="13">
        <f t="shared" si="4"/>
        <v>-1.0781728959266107E-2</v>
      </c>
    </row>
    <row r="63" spans="2:11" x14ac:dyDescent="0.2">
      <c r="B63" s="3" t="s">
        <v>41</v>
      </c>
      <c r="C63" s="44" t="s">
        <v>171</v>
      </c>
      <c r="D63" s="4" t="s">
        <v>117</v>
      </c>
      <c r="E63" s="46">
        <v>63747.37</v>
      </c>
      <c r="F63" s="46">
        <v>-86009.69000000041</v>
      </c>
      <c r="G63" s="45">
        <f t="shared" si="3"/>
        <v>-149757.06000000041</v>
      </c>
      <c r="H63" s="8">
        <v>1131</v>
      </c>
      <c r="I63" s="54">
        <f t="shared" si="5"/>
        <v>-76.047471264368184</v>
      </c>
      <c r="J63" s="53">
        <v>7530526.8827776518</v>
      </c>
      <c r="K63" s="13">
        <f t="shared" si="4"/>
        <v>-1.1421470414866316E-2</v>
      </c>
    </row>
    <row r="64" spans="2:11" x14ac:dyDescent="0.2">
      <c r="B64" s="3" t="s">
        <v>42</v>
      </c>
      <c r="C64" s="44" t="s">
        <v>172</v>
      </c>
      <c r="D64" s="4" t="s">
        <v>118</v>
      </c>
      <c r="E64" s="45">
        <v>1218225.79</v>
      </c>
      <c r="F64" s="45">
        <v>752131.70000000019</v>
      </c>
      <c r="G64" s="45">
        <f t="shared" si="3"/>
        <v>-466094.08999999985</v>
      </c>
      <c r="H64" s="4">
        <v>1058</v>
      </c>
      <c r="I64" s="54">
        <f t="shared" si="5"/>
        <v>710.89952741020807</v>
      </c>
      <c r="J64" s="53">
        <v>6983808.0576905031</v>
      </c>
      <c r="K64" s="13">
        <f t="shared" si="4"/>
        <v>0.10769650222155804</v>
      </c>
    </row>
    <row r="65" spans="2:11" x14ac:dyDescent="0.2">
      <c r="B65" s="5"/>
      <c r="C65" s="5"/>
      <c r="E65" s="49"/>
      <c r="F65" s="49"/>
      <c r="G65" s="49"/>
      <c r="I65" s="49"/>
      <c r="J65" s="49"/>
    </row>
    <row r="66" spans="2:11" x14ac:dyDescent="0.2">
      <c r="B66" s="5"/>
      <c r="C66" s="5"/>
      <c r="E66" s="49"/>
      <c r="F66" s="49"/>
      <c r="G66" s="49"/>
      <c r="I66" s="49"/>
      <c r="J66" s="49"/>
    </row>
    <row r="67" spans="2:11" x14ac:dyDescent="0.2">
      <c r="B67" s="2" t="s">
        <v>36</v>
      </c>
      <c r="C67" s="2"/>
      <c r="E67" s="50">
        <f>SUM(E59:E64)</f>
        <v>2055966.42</v>
      </c>
      <c r="F67" s="50">
        <f>SUM(F59:F64)</f>
        <v>525338.09000000032</v>
      </c>
      <c r="G67" s="50">
        <f>SUM(G59:G64)</f>
        <v>-1530628.3299999996</v>
      </c>
      <c r="H67" s="20">
        <f>SUM(H59:H64)</f>
        <v>6424</v>
      </c>
      <c r="I67" s="49"/>
      <c r="J67" s="50">
        <f>SUM(J59:J64)</f>
        <v>41723365.331316859</v>
      </c>
      <c r="K67" s="19">
        <f t="shared" ref="K67" si="6">F67/J67</f>
        <v>1.2590980756906739E-2</v>
      </c>
    </row>
    <row r="68" spans="2:11" x14ac:dyDescent="0.2">
      <c r="B68" s="5"/>
      <c r="C68" s="5"/>
      <c r="E68" s="49"/>
      <c r="F68" s="49"/>
      <c r="G68" s="49"/>
      <c r="I68" s="49"/>
      <c r="J68" s="49"/>
    </row>
    <row r="69" spans="2:11" ht="15" x14ac:dyDescent="0.25">
      <c r="B69" s="23" t="s">
        <v>64</v>
      </c>
      <c r="C69" s="42"/>
      <c r="D69" s="14"/>
      <c r="H69" s="12" t="s">
        <v>47</v>
      </c>
      <c r="I69" s="55">
        <f>F67/H67</f>
        <v>81.777411270236655</v>
      </c>
    </row>
    <row r="70" spans="2:11" x14ac:dyDescent="0.2">
      <c r="B70" s="5"/>
      <c r="C70" s="5"/>
      <c r="E70" s="49"/>
      <c r="F70" s="49"/>
      <c r="G70" s="49"/>
    </row>
    <row r="71" spans="2:11" x14ac:dyDescent="0.2">
      <c r="B71" s="3" t="s">
        <v>43</v>
      </c>
      <c r="C71" s="44">
        <v>7010</v>
      </c>
      <c r="D71" s="4" t="s">
        <v>119</v>
      </c>
      <c r="E71" s="45">
        <v>-117938.72</v>
      </c>
      <c r="F71" s="45">
        <v>-227911.02000000002</v>
      </c>
      <c r="G71" s="45">
        <f>F71-E71</f>
        <v>-109972.30000000002</v>
      </c>
      <c r="H71" s="4">
        <v>115</v>
      </c>
      <c r="I71" s="54">
        <f>F71/H71</f>
        <v>-1981.8349565217393</v>
      </c>
      <c r="J71" s="53">
        <v>3817379.368013869</v>
      </c>
      <c r="K71" s="13">
        <f t="shared" ref="K71:K72" si="7">F71/J71</f>
        <v>-5.9703529051811019E-2</v>
      </c>
    </row>
    <row r="72" spans="2:11" x14ac:dyDescent="0.2">
      <c r="B72" s="3" t="s">
        <v>44</v>
      </c>
      <c r="C72" s="44">
        <v>7000</v>
      </c>
      <c r="D72" s="4" t="s">
        <v>120</v>
      </c>
      <c r="E72" s="45">
        <v>123921.71</v>
      </c>
      <c r="F72" s="45">
        <v>233793.52000000002</v>
      </c>
      <c r="G72" s="45">
        <f>F72-E72</f>
        <v>109871.81000000001</v>
      </c>
      <c r="H72" s="4">
        <v>112.5</v>
      </c>
      <c r="I72" s="54">
        <f>F72/H72</f>
        <v>2078.1646222222225</v>
      </c>
      <c r="J72" s="53">
        <v>2615511.9934186991</v>
      </c>
      <c r="K72" s="13">
        <f t="shared" si="7"/>
        <v>8.9387286538270383E-2</v>
      </c>
    </row>
    <row r="73" spans="2:11" x14ac:dyDescent="0.2">
      <c r="B73" s="5"/>
      <c r="C73" s="5"/>
      <c r="E73" s="49"/>
      <c r="F73" s="49"/>
      <c r="G73" s="49"/>
      <c r="I73" s="49"/>
      <c r="J73" s="49"/>
    </row>
    <row r="74" spans="2:11" x14ac:dyDescent="0.2">
      <c r="B74" s="2" t="s">
        <v>36</v>
      </c>
      <c r="C74" s="2"/>
      <c r="E74" s="50">
        <f>SUM(E71:E73)</f>
        <v>5982.9900000000052</v>
      </c>
      <c r="F74" s="50">
        <f>SUM(F71:F73)</f>
        <v>5882.5</v>
      </c>
      <c r="G74" s="50">
        <f>SUM(G71:G73)</f>
        <v>-100.49000000000524</v>
      </c>
      <c r="H74" s="20">
        <f>SUM(H71:H73)</f>
        <v>227.5</v>
      </c>
      <c r="I74" s="49"/>
      <c r="J74" s="50">
        <f>SUM(J71:J73)</f>
        <v>6432891.3614325682</v>
      </c>
      <c r="K74" s="19">
        <f t="shared" ref="K74" si="8">F74/J74</f>
        <v>9.1444106071301675E-4</v>
      </c>
    </row>
    <row r="75" spans="2:11" x14ac:dyDescent="0.2">
      <c r="B75" s="5"/>
      <c r="C75" s="5"/>
      <c r="I75" s="49"/>
      <c r="J75" s="49"/>
    </row>
    <row r="76" spans="2:11" ht="15" x14ac:dyDescent="0.25">
      <c r="B76" s="23" t="s">
        <v>69</v>
      </c>
      <c r="C76" s="42"/>
      <c r="D76" s="14"/>
      <c r="H76" s="12" t="s">
        <v>47</v>
      </c>
      <c r="I76" s="55">
        <f>F74/H74</f>
        <v>25.857142857142858</v>
      </c>
    </row>
    <row r="77" spans="2:11" x14ac:dyDescent="0.2">
      <c r="B77" s="5"/>
      <c r="C77" s="5"/>
      <c r="E77" s="49"/>
      <c r="F77" s="49"/>
      <c r="G77" s="49"/>
    </row>
    <row r="78" spans="2:11" x14ac:dyDescent="0.2">
      <c r="B78" s="3">
        <v>790</v>
      </c>
      <c r="C78" s="44">
        <v>5901</v>
      </c>
      <c r="D78" s="37" t="s">
        <v>121</v>
      </c>
      <c r="E78" s="45">
        <v>-538958.68999999994</v>
      </c>
      <c r="F78" s="45">
        <v>-826952</v>
      </c>
      <c r="G78" s="45">
        <f>F78-E78</f>
        <v>-287993.31000000006</v>
      </c>
      <c r="H78" s="4">
        <v>483.5</v>
      </c>
      <c r="I78" s="54">
        <f>F78/H78</f>
        <v>-1710.3453981385728</v>
      </c>
      <c r="J78" s="53">
        <v>2859915.3663641782</v>
      </c>
      <c r="K78" s="13">
        <f t="shared" ref="K78" si="9">F78/J78</f>
        <v>-0.28915261260031877</v>
      </c>
    </row>
    <row r="79" spans="2:11" x14ac:dyDescent="0.2">
      <c r="B79" s="3">
        <v>795</v>
      </c>
      <c r="C79" s="44">
        <v>5902</v>
      </c>
      <c r="D79" s="37" t="s">
        <v>124</v>
      </c>
      <c r="E79" s="45">
        <v>-29080.720000000001</v>
      </c>
      <c r="F79" s="45">
        <v>-207197.83000000007</v>
      </c>
      <c r="G79" s="45">
        <f>F79-E79</f>
        <v>-178117.11000000007</v>
      </c>
      <c r="H79" s="4">
        <v>838.5</v>
      </c>
      <c r="I79" s="54">
        <f>F79/H79</f>
        <v>-247.10534287418017</v>
      </c>
      <c r="J79" s="53">
        <v>4633982.6490843752</v>
      </c>
      <c r="K79" s="13">
        <f t="shared" ref="K79" si="10">F79/J79</f>
        <v>-4.4712690074689886E-2</v>
      </c>
    </row>
    <row r="80" spans="2:11" x14ac:dyDescent="0.2">
      <c r="B80" s="5"/>
      <c r="C80" s="5"/>
      <c r="E80" s="49"/>
      <c r="F80" s="49"/>
      <c r="G80" s="49"/>
      <c r="I80" s="49"/>
      <c r="J80" s="49"/>
    </row>
    <row r="81" spans="2:11" x14ac:dyDescent="0.2">
      <c r="B81" s="2" t="s">
        <v>36</v>
      </c>
      <c r="C81" s="2"/>
      <c r="E81" s="50">
        <f>SUM(E78:E80)</f>
        <v>-568039.40999999992</v>
      </c>
      <c r="F81" s="50">
        <f>SUM(F78:F80)</f>
        <v>-1034149.8300000001</v>
      </c>
      <c r="G81" s="50">
        <f>SUM(G78:G80)</f>
        <v>-466110.42000000016</v>
      </c>
      <c r="H81" s="20">
        <f>SUM(H78:H80)</f>
        <v>1322</v>
      </c>
      <c r="I81" s="49"/>
      <c r="J81" s="50">
        <f>SUM(J78:J80)</f>
        <v>7493898.0154485535</v>
      </c>
      <c r="K81" s="19">
        <f t="shared" ref="K81" si="11">F81/J81</f>
        <v>-0.13799891963676533</v>
      </c>
    </row>
    <row r="82" spans="2:11" ht="15" x14ac:dyDescent="0.25">
      <c r="B82" s="5"/>
      <c r="C82" s="5"/>
      <c r="E82" s="49"/>
      <c r="F82" s="49"/>
      <c r="G82" s="49"/>
      <c r="H82" s="12"/>
      <c r="I82" s="55"/>
      <c r="J82" s="49"/>
    </row>
    <row r="83" spans="2:11" ht="15" x14ac:dyDescent="0.25">
      <c r="B83" s="5"/>
      <c r="C83" s="5"/>
      <c r="E83" s="49"/>
      <c r="F83" s="49"/>
      <c r="G83" s="49"/>
      <c r="H83" s="12" t="s">
        <v>47</v>
      </c>
      <c r="I83" s="55">
        <f>F81/H81</f>
        <v>-782.26159606656586</v>
      </c>
      <c r="J83" s="49"/>
    </row>
    <row r="84" spans="2:11" ht="13.5" thickBot="1" x14ac:dyDescent="0.25">
      <c r="B84" s="5"/>
      <c r="C84" s="5"/>
      <c r="E84" s="49"/>
      <c r="F84" s="49"/>
      <c r="G84" s="49"/>
      <c r="J84" s="49"/>
    </row>
    <row r="85" spans="2:11" ht="16.5" thickBot="1" x14ac:dyDescent="0.3">
      <c r="B85" s="23" t="s">
        <v>45</v>
      </c>
      <c r="C85" s="59"/>
      <c r="E85" s="51">
        <f>+E55+E67+E74+E81</f>
        <v>3681046.8</v>
      </c>
      <c r="F85" s="52">
        <f>+F55+F67+F74+F81</f>
        <v>604191.42000000039</v>
      </c>
      <c r="G85" s="52">
        <f>+G55+G67+G74+G81</f>
        <v>-3076855.38</v>
      </c>
      <c r="H85" s="17">
        <f>+H55+H67+H74+H81</f>
        <v>15451.5</v>
      </c>
      <c r="J85" s="51">
        <f>+J55+J67+J74+J81</f>
        <v>91198503</v>
      </c>
      <c r="K85" s="18">
        <f>F85/J85</f>
        <v>6.6250146671815481E-3</v>
      </c>
    </row>
    <row r="86" spans="2:11" ht="13.5" thickBot="1" x14ac:dyDescent="0.25">
      <c r="B86" s="6"/>
      <c r="C86" s="6"/>
    </row>
    <row r="87" spans="2:11" s="2" customFormat="1" ht="16.5" thickBot="1" x14ac:dyDescent="0.3">
      <c r="B87" s="15" t="s">
        <v>48</v>
      </c>
      <c r="C87" s="43"/>
      <c r="D87" s="16"/>
      <c r="H87" s="12" t="s">
        <v>47</v>
      </c>
      <c r="I87" s="57">
        <f>F85/H85</f>
        <v>39.102444422871592</v>
      </c>
    </row>
    <row r="88" spans="2:11" x14ac:dyDescent="0.2">
      <c r="B88" s="5"/>
      <c r="C88" s="5"/>
    </row>
    <row r="89" spans="2:11" x14ac:dyDescent="0.2">
      <c r="D89" s="5"/>
      <c r="F89" s="2"/>
      <c r="G89" s="39"/>
    </row>
    <row r="90" spans="2:11" x14ac:dyDescent="0.2">
      <c r="B90" s="5"/>
      <c r="C90" s="5"/>
    </row>
    <row r="91" spans="2:11" x14ac:dyDescent="0.2">
      <c r="B91" s="5"/>
      <c r="C91" s="5"/>
    </row>
    <row r="92" spans="2:11" x14ac:dyDescent="0.2">
      <c r="B92" s="5"/>
      <c r="C92" s="5"/>
    </row>
    <row r="93" spans="2:11" x14ac:dyDescent="0.2">
      <c r="B93" s="5"/>
      <c r="C93" s="5"/>
    </row>
    <row r="94" spans="2:11" x14ac:dyDescent="0.2">
      <c r="B94" s="5"/>
      <c r="C94" s="5"/>
    </row>
    <row r="95" spans="2:11" x14ac:dyDescent="0.2">
      <c r="B95" s="5"/>
      <c r="C95" s="5"/>
    </row>
    <row r="96" spans="2:11" x14ac:dyDescent="0.2">
      <c r="B96" s="5"/>
      <c r="C96" s="5"/>
    </row>
    <row r="97" spans="2:3" x14ac:dyDescent="0.2">
      <c r="B97" s="5"/>
      <c r="C97" s="5"/>
    </row>
    <row r="98" spans="2:3" x14ac:dyDescent="0.2">
      <c r="B98" s="5"/>
      <c r="C98" s="5"/>
    </row>
    <row r="99" spans="2:3" x14ac:dyDescent="0.2">
      <c r="B99" s="5"/>
      <c r="C99" s="5"/>
    </row>
    <row r="100" spans="2:3" x14ac:dyDescent="0.2">
      <c r="B100" s="5"/>
      <c r="C100" s="5"/>
    </row>
    <row r="101" spans="2:3" x14ac:dyDescent="0.2">
      <c r="B101" s="5"/>
      <c r="C101" s="5"/>
    </row>
    <row r="102" spans="2:3" x14ac:dyDescent="0.2">
      <c r="B102" s="5"/>
      <c r="C102" s="5"/>
    </row>
    <row r="103" spans="2:3" x14ac:dyDescent="0.2">
      <c r="B103" s="5"/>
      <c r="C103" s="5"/>
    </row>
    <row r="104" spans="2:3" x14ac:dyDescent="0.2">
      <c r="B104" s="5"/>
      <c r="C104" s="5"/>
    </row>
    <row r="105" spans="2:3" x14ac:dyDescent="0.2">
      <c r="B105" s="5"/>
      <c r="C105" s="5"/>
    </row>
    <row r="106" spans="2:3" x14ac:dyDescent="0.2">
      <c r="B106" s="5"/>
      <c r="C106" s="5"/>
    </row>
    <row r="107" spans="2:3" x14ac:dyDescent="0.2">
      <c r="B107" s="5"/>
      <c r="C107" s="5"/>
    </row>
    <row r="108" spans="2:3" x14ac:dyDescent="0.2">
      <c r="B108" s="5"/>
      <c r="C108" s="5"/>
    </row>
    <row r="109" spans="2:3" x14ac:dyDescent="0.2">
      <c r="B109" s="5"/>
      <c r="C109" s="5"/>
    </row>
    <row r="110" spans="2:3" x14ac:dyDescent="0.2">
      <c r="B110" s="5"/>
      <c r="C110" s="5"/>
    </row>
    <row r="111" spans="2:3" x14ac:dyDescent="0.2">
      <c r="B111" s="5"/>
      <c r="C111" s="5"/>
    </row>
    <row r="112" spans="2:3" x14ac:dyDescent="0.2">
      <c r="B112" s="5"/>
      <c r="C112" s="5"/>
    </row>
    <row r="113" spans="2:3" x14ac:dyDescent="0.2">
      <c r="B113" s="5"/>
      <c r="C113" s="5"/>
    </row>
    <row r="114" spans="2:3" x14ac:dyDescent="0.2">
      <c r="B114" s="5"/>
      <c r="C114" s="5"/>
    </row>
    <row r="115" spans="2:3" x14ac:dyDescent="0.2">
      <c r="B115" s="5"/>
      <c r="C115" s="5"/>
    </row>
    <row r="116" spans="2:3" x14ac:dyDescent="0.2">
      <c r="B116" s="5"/>
      <c r="C116" s="5"/>
    </row>
    <row r="117" spans="2:3" x14ac:dyDescent="0.2">
      <c r="B117" s="5"/>
      <c r="C117" s="5"/>
    </row>
    <row r="118" spans="2:3" x14ac:dyDescent="0.2">
      <c r="B118" s="5"/>
      <c r="C118" s="5"/>
    </row>
    <row r="119" spans="2:3" x14ac:dyDescent="0.2">
      <c r="B119" s="5"/>
      <c r="C119" s="5"/>
    </row>
    <row r="120" spans="2:3" x14ac:dyDescent="0.2">
      <c r="B120" s="5"/>
      <c r="C120" s="5"/>
    </row>
    <row r="121" spans="2:3" x14ac:dyDescent="0.2">
      <c r="B121" s="5"/>
      <c r="C121" s="5"/>
    </row>
    <row r="122" spans="2:3" x14ac:dyDescent="0.2">
      <c r="B122" s="5"/>
      <c r="C122" s="5"/>
    </row>
    <row r="123" spans="2:3" x14ac:dyDescent="0.2">
      <c r="B123" s="5"/>
      <c r="C123" s="5"/>
    </row>
    <row r="124" spans="2:3" x14ac:dyDescent="0.2">
      <c r="B124" s="5"/>
      <c r="C124" s="5"/>
    </row>
    <row r="125" spans="2:3" x14ac:dyDescent="0.2">
      <c r="B125" s="5"/>
      <c r="C125" s="5"/>
    </row>
    <row r="126" spans="2:3" x14ac:dyDescent="0.2">
      <c r="B126" s="5"/>
      <c r="C126" s="5"/>
    </row>
    <row r="127" spans="2:3" x14ac:dyDescent="0.2">
      <c r="B127" s="5"/>
      <c r="C127" s="5"/>
    </row>
    <row r="128" spans="2:3" x14ac:dyDescent="0.2">
      <c r="B128" s="5"/>
      <c r="C128" s="5"/>
    </row>
    <row r="129" spans="2:3" x14ac:dyDescent="0.2">
      <c r="B129" s="5"/>
      <c r="C129" s="5"/>
    </row>
    <row r="130" spans="2:3" x14ac:dyDescent="0.2">
      <c r="B130" s="5"/>
      <c r="C130" s="5"/>
    </row>
    <row r="131" spans="2:3" x14ac:dyDescent="0.2">
      <c r="B131" s="5"/>
      <c r="C131" s="5"/>
    </row>
    <row r="132" spans="2:3" x14ac:dyDescent="0.2">
      <c r="B132" s="5"/>
      <c r="C132" s="5"/>
    </row>
  </sheetData>
  <phoneticPr fontId="0" type="noConversion"/>
  <conditionalFormatting sqref="K1:K88">
    <cfRule type="cellIs" dxfId="1" priority="1" operator="lessThan">
      <formula>0</formula>
    </cfRule>
  </conditionalFormatting>
  <conditionalFormatting sqref="L89 K90:K1048576">
    <cfRule type="cellIs" dxfId="0" priority="6" operator="less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58" fitToHeight="2" orientation="portrait" r:id="rId1"/>
  <headerFooter alignWithMargins="0">
    <oddHeader>&amp;R&amp;"Arial,Bold"&amp;12Appendix 3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School Balances</vt:lpstr>
      <vt:lpstr>'School Balances'!Print_Area</vt:lpstr>
    </vt:vector>
  </TitlesOfParts>
  <Company>Denbighshire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Life Long Learning</dc:creator>
  <cp:lastModifiedBy>Kerry Standen</cp:lastModifiedBy>
  <cp:lastPrinted>2013-06-04T12:42:55Z</cp:lastPrinted>
  <dcterms:created xsi:type="dcterms:W3CDTF">2001-08-21T14:44:45Z</dcterms:created>
  <dcterms:modified xsi:type="dcterms:W3CDTF">2026-01-21T15:40:07Z</dcterms:modified>
</cp:coreProperties>
</file>