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ker97377\Desktop\"/>
    </mc:Choice>
  </mc:AlternateContent>
  <xr:revisionPtr revIDLastSave="0" documentId="13_ncr:1_{B8BCC5EB-3AC3-45BA-9C63-A07F25EEEA1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2.23" sheetId="1" r:id="rId1"/>
  </sheets>
  <externalReferences>
    <externalReference r:id="rId2"/>
  </externalReferences>
  <definedNames>
    <definedName name="_xlnm.Print_Area" localSheetId="0">'2022.23'!$A$2:$W$539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38" i="1" l="1"/>
  <c r="F540" i="1" s="1"/>
  <c r="U535" i="1"/>
  <c r="U534" i="1"/>
  <c r="U528" i="1"/>
  <c r="U527" i="1"/>
  <c r="U523" i="1"/>
  <c r="U522" i="1"/>
  <c r="U521" i="1"/>
  <c r="U517" i="1"/>
  <c r="U516" i="1"/>
  <c r="U510" i="1"/>
  <c r="U509" i="1"/>
  <c r="U505" i="1"/>
  <c r="U504" i="1"/>
  <c r="U500" i="1"/>
  <c r="U499" i="1"/>
  <c r="U495" i="1"/>
  <c r="H494" i="1"/>
  <c r="U494" i="1" s="1"/>
  <c r="U491" i="1"/>
  <c r="U490" i="1"/>
  <c r="U489" i="1"/>
  <c r="U484" i="1"/>
  <c r="U483" i="1"/>
  <c r="U480" i="1"/>
  <c r="U479" i="1"/>
  <c r="U475" i="1"/>
  <c r="U474" i="1"/>
  <c r="U471" i="1"/>
  <c r="U470" i="1"/>
  <c r="U467" i="1"/>
  <c r="U466" i="1"/>
  <c r="U462" i="1"/>
  <c r="U461" i="1"/>
  <c r="U457" i="1"/>
  <c r="U456" i="1"/>
  <c r="U452" i="1"/>
  <c r="U451" i="1"/>
  <c r="U446" i="1"/>
  <c r="U445" i="1"/>
  <c r="U441" i="1"/>
  <c r="U440" i="1"/>
  <c r="U439" i="1"/>
  <c r="U438" i="1"/>
  <c r="U434" i="1"/>
  <c r="U433" i="1"/>
  <c r="U430" i="1"/>
  <c r="U429" i="1"/>
  <c r="U426" i="1"/>
  <c r="U425" i="1"/>
  <c r="W425" i="1" s="1"/>
  <c r="U421" i="1"/>
  <c r="U420" i="1"/>
  <c r="U417" i="1"/>
  <c r="W417" i="1" s="1"/>
  <c r="U416" i="1"/>
  <c r="U412" i="1"/>
  <c r="U411" i="1"/>
  <c r="W411" i="1" s="1"/>
  <c r="U408" i="1"/>
  <c r="W408" i="1" s="1"/>
  <c r="U407" i="1"/>
  <c r="U404" i="1"/>
  <c r="U403" i="1"/>
  <c r="U400" i="1"/>
  <c r="U399" i="1"/>
  <c r="U396" i="1"/>
  <c r="U395" i="1"/>
  <c r="U392" i="1"/>
  <c r="U391" i="1"/>
  <c r="U388" i="1"/>
  <c r="U387" i="1"/>
  <c r="U386" i="1"/>
  <c r="U383" i="1"/>
  <c r="U382" i="1"/>
  <c r="U379" i="1"/>
  <c r="U378" i="1"/>
  <c r="U375" i="1"/>
  <c r="U374" i="1"/>
  <c r="U373" i="1"/>
  <c r="U369" i="1"/>
  <c r="U368" i="1"/>
  <c r="U365" i="1"/>
  <c r="U364" i="1"/>
  <c r="U361" i="1"/>
  <c r="U360" i="1"/>
  <c r="U356" i="1"/>
  <c r="U355" i="1"/>
  <c r="U352" i="1"/>
  <c r="U351" i="1"/>
  <c r="W351" i="1" s="1"/>
  <c r="U348" i="1"/>
  <c r="U347" i="1"/>
  <c r="U343" i="1"/>
  <c r="U342" i="1"/>
  <c r="V339" i="1"/>
  <c r="W339" i="1" s="1"/>
  <c r="U338" i="1"/>
  <c r="U335" i="1"/>
  <c r="U334" i="1"/>
  <c r="U333" i="1"/>
  <c r="U332" i="1"/>
  <c r="U329" i="1"/>
  <c r="U328" i="1"/>
  <c r="U324" i="1"/>
  <c r="U323" i="1"/>
  <c r="U320" i="1"/>
  <c r="U319" i="1"/>
  <c r="U315" i="1"/>
  <c r="U314" i="1"/>
  <c r="U313" i="1"/>
  <c r="W313" i="1" s="1"/>
  <c r="U312" i="1"/>
  <c r="U308" i="1"/>
  <c r="U307" i="1"/>
  <c r="W307" i="1" s="1"/>
  <c r="U303" i="1"/>
  <c r="U302" i="1"/>
  <c r="U299" i="1"/>
  <c r="U298" i="1"/>
  <c r="U297" i="1"/>
  <c r="U296" i="1"/>
  <c r="U293" i="1"/>
  <c r="U292" i="1"/>
  <c r="U291" i="1"/>
  <c r="U290" i="1"/>
  <c r="U286" i="1"/>
  <c r="U285" i="1"/>
  <c r="U284" i="1"/>
  <c r="U283" i="1"/>
  <c r="U280" i="1"/>
  <c r="U279" i="1"/>
  <c r="U276" i="1"/>
  <c r="U275" i="1"/>
  <c r="U272" i="1"/>
  <c r="U269" i="1"/>
  <c r="U268" i="1"/>
  <c r="U264" i="1"/>
  <c r="U263" i="1"/>
  <c r="U260" i="1"/>
  <c r="AG259" i="1"/>
  <c r="AH259" i="1" s="1"/>
  <c r="U256" i="1"/>
  <c r="U255" i="1"/>
  <c r="U254" i="1"/>
  <c r="U253" i="1"/>
  <c r="U252" i="1"/>
  <c r="U249" i="1"/>
  <c r="W249" i="1" s="1"/>
  <c r="U248" i="1"/>
  <c r="U243" i="1"/>
  <c r="U242" i="1"/>
  <c r="U237" i="1"/>
  <c r="U236" i="1"/>
  <c r="U235" i="1"/>
  <c r="U232" i="1"/>
  <c r="V232" i="1" s="1"/>
  <c r="U231" i="1"/>
  <c r="H230" i="1"/>
  <c r="U229" i="1"/>
  <c r="U226" i="1"/>
  <c r="U223" i="1"/>
  <c r="U222" i="1"/>
  <c r="U217" i="1"/>
  <c r="U214" i="1"/>
  <c r="U213" i="1"/>
  <c r="U212" i="1"/>
  <c r="U211" i="1"/>
  <c r="U207" i="1"/>
  <c r="U206" i="1"/>
  <c r="U201" i="1"/>
  <c r="U198" i="1"/>
  <c r="W198" i="1" s="1"/>
  <c r="U197" i="1"/>
  <c r="U193" i="1"/>
  <c r="U192" i="1"/>
  <c r="U191" i="1"/>
  <c r="U190" i="1"/>
  <c r="U183" i="1"/>
  <c r="U180" i="1"/>
  <c r="U179" i="1"/>
  <c r="U175" i="1"/>
  <c r="U174" i="1"/>
  <c r="U171" i="1"/>
  <c r="U170" i="1"/>
  <c r="U167" i="1"/>
  <c r="U166" i="1"/>
  <c r="U163" i="1"/>
  <c r="U162" i="1"/>
  <c r="U159" i="1"/>
  <c r="U158" i="1"/>
  <c r="U155" i="1"/>
  <c r="U154" i="1"/>
  <c r="U150" i="1"/>
  <c r="U147" i="1"/>
  <c r="U146" i="1"/>
  <c r="U142" i="1"/>
  <c r="U141" i="1"/>
  <c r="U138" i="1"/>
  <c r="U137" i="1"/>
  <c r="U133" i="1"/>
  <c r="U132" i="1"/>
  <c r="U129" i="1"/>
  <c r="U126" i="1"/>
  <c r="U125" i="1"/>
  <c r="U122" i="1"/>
  <c r="U121" i="1"/>
  <c r="U118" i="1"/>
  <c r="U117" i="1"/>
  <c r="U114" i="1"/>
  <c r="U113" i="1"/>
  <c r="U110" i="1"/>
  <c r="U109" i="1"/>
  <c r="U106" i="1"/>
  <c r="U105" i="1"/>
  <c r="U102" i="1"/>
  <c r="U101" i="1"/>
  <c r="U97" i="1"/>
  <c r="U96" i="1"/>
  <c r="U93" i="1"/>
  <c r="U92" i="1"/>
  <c r="U89" i="1"/>
  <c r="U88" i="1"/>
  <c r="U85" i="1"/>
  <c r="U84" i="1"/>
  <c r="U81" i="1"/>
  <c r="U80" i="1"/>
  <c r="U77" i="1"/>
  <c r="U76" i="1"/>
  <c r="U73" i="1"/>
  <c r="U72" i="1"/>
  <c r="U69" i="1"/>
  <c r="U66" i="1"/>
  <c r="U65" i="1"/>
  <c r="U61" i="1"/>
  <c r="U60" i="1"/>
  <c r="U59" i="1"/>
  <c r="U58" i="1"/>
  <c r="U57" i="1"/>
  <c r="U56" i="1"/>
  <c r="U48" i="1"/>
  <c r="U47" i="1"/>
  <c r="U45" i="1"/>
  <c r="U44" i="1"/>
  <c r="U41" i="1"/>
  <c r="U40" i="1"/>
  <c r="U37" i="1"/>
  <c r="U36" i="1"/>
  <c r="U32" i="1"/>
  <c r="U31" i="1"/>
  <c r="U28" i="1"/>
  <c r="U27" i="1"/>
  <c r="U24" i="1"/>
  <c r="U23" i="1"/>
  <c r="U20" i="1"/>
  <c r="U19" i="1"/>
  <c r="U16" i="1"/>
  <c r="U15" i="1"/>
  <c r="U11" i="1"/>
  <c r="R4" i="1"/>
  <c r="R6" i="1" s="1"/>
  <c r="Q4" i="1"/>
  <c r="V47" i="1" l="1"/>
  <c r="W47" i="1" s="1"/>
  <c r="V69" i="1"/>
  <c r="W69" i="1" s="1"/>
  <c r="X69" i="1" s="1"/>
  <c r="V125" i="1"/>
  <c r="W125" i="1" s="1"/>
  <c r="V174" i="1"/>
  <c r="W174" i="1" s="1"/>
  <c r="Y222" i="1"/>
  <c r="W222" i="1"/>
  <c r="X222" i="1" s="1"/>
  <c r="V254" i="1"/>
  <c r="W254" i="1" s="1"/>
  <c r="Y279" i="1"/>
  <c r="V292" i="1"/>
  <c r="W292" i="1" s="1"/>
  <c r="V378" i="1"/>
  <c r="W378" i="1" s="1"/>
  <c r="V386" i="1"/>
  <c r="W386" i="1" s="1"/>
  <c r="V421" i="1"/>
  <c r="W421" i="1" s="1"/>
  <c r="V441" i="1"/>
  <c r="W441" i="1" s="1"/>
  <c r="V452" i="1"/>
  <c r="W452" i="1" s="1"/>
  <c r="V475" i="1"/>
  <c r="W475" i="1" s="1"/>
  <c r="X475" i="1" s="1"/>
  <c r="V494" i="1"/>
  <c r="W494" i="1" s="1"/>
  <c r="V499" i="1"/>
  <c r="W499" i="1" s="1"/>
  <c r="V516" i="1"/>
  <c r="W516" i="1" s="1"/>
  <c r="V45" i="1"/>
  <c r="W45" i="1" s="1"/>
  <c r="V48" i="1"/>
  <c r="W48" i="1" s="1"/>
  <c r="V57" i="1"/>
  <c r="W57" i="1" s="1"/>
  <c r="V72" i="1"/>
  <c r="W72" i="1" s="1"/>
  <c r="V80" i="1"/>
  <c r="W80" i="1" s="1"/>
  <c r="V88" i="1"/>
  <c r="W88" i="1" s="1"/>
  <c r="V96" i="1"/>
  <c r="W96" i="1" s="1"/>
  <c r="V110" i="1"/>
  <c r="W110" i="1" s="1"/>
  <c r="V118" i="1"/>
  <c r="W118" i="1" s="1"/>
  <c r="V126" i="1"/>
  <c r="W126" i="1" s="1"/>
  <c r="V167" i="1"/>
  <c r="W167" i="1" s="1"/>
  <c r="V190" i="1"/>
  <c r="W190" i="1" s="1"/>
  <c r="V197" i="1"/>
  <c r="W197" i="1" s="1"/>
  <c r="X198" i="1" s="1"/>
  <c r="V214" i="1"/>
  <c r="W214" i="1" s="1"/>
  <c r="V231" i="1"/>
  <c r="W231" i="1" s="1"/>
  <c r="V255" i="1"/>
  <c r="W255" i="1" s="1"/>
  <c r="Y272" i="1"/>
  <c r="W272" i="1"/>
  <c r="X272" i="1" s="1"/>
  <c r="V308" i="1"/>
  <c r="W308" i="1" s="1"/>
  <c r="X308" i="1" s="1"/>
  <c r="Y356" i="1"/>
  <c r="V379" i="1"/>
  <c r="W379" i="1" s="1"/>
  <c r="V395" i="1"/>
  <c r="W395" i="1" s="1"/>
  <c r="V403" i="1"/>
  <c r="W403" i="1" s="1"/>
  <c r="V416" i="1"/>
  <c r="W416" i="1" s="1"/>
  <c r="X417" i="1" s="1"/>
  <c r="V433" i="1"/>
  <c r="W433" i="1" s="1"/>
  <c r="V438" i="1"/>
  <c r="W438" i="1" s="1"/>
  <c r="Y480" i="1"/>
  <c r="V489" i="1"/>
  <c r="W489" i="1" s="1"/>
  <c r="V500" i="1"/>
  <c r="W500" i="1" s="1"/>
  <c r="V517" i="1"/>
  <c r="W517" i="1" s="1"/>
  <c r="V534" i="1"/>
  <c r="W534" i="1" s="1"/>
  <c r="V523" i="1"/>
  <c r="W523" i="1" s="1"/>
  <c r="V58" i="1"/>
  <c r="W58" i="1" s="1"/>
  <c r="V73" i="1"/>
  <c r="W73" i="1" s="1"/>
  <c r="V89" i="1"/>
  <c r="W89" i="1" s="1"/>
  <c r="V113" i="1"/>
  <c r="W113" i="1" s="1"/>
  <c r="V121" i="1"/>
  <c r="W121" i="1" s="1"/>
  <c r="V129" i="1"/>
  <c r="W129" i="1" s="1"/>
  <c r="V170" i="1"/>
  <c r="W170" i="1" s="1"/>
  <c r="V179" i="1"/>
  <c r="W179" i="1" s="1"/>
  <c r="V191" i="1"/>
  <c r="W191" i="1" s="1"/>
  <c r="Y217" i="1"/>
  <c r="W217" i="1"/>
  <c r="X217" i="1" s="1"/>
  <c r="V226" i="1"/>
  <c r="W226" i="1" s="1"/>
  <c r="W232" i="1"/>
  <c r="V237" i="1"/>
  <c r="W237" i="1" s="1"/>
  <c r="Y260" i="1"/>
  <c r="Y275" i="1"/>
  <c r="V335" i="1"/>
  <c r="W335" i="1" s="1"/>
  <c r="V348" i="1"/>
  <c r="W348" i="1" s="1"/>
  <c r="Y388" i="1"/>
  <c r="V404" i="1"/>
  <c r="W404" i="1" s="1"/>
  <c r="V434" i="1"/>
  <c r="W434" i="1" s="1"/>
  <c r="V471" i="1"/>
  <c r="W471" i="1" s="1"/>
  <c r="V480" i="1"/>
  <c r="W480" i="1" s="1"/>
  <c r="V490" i="1"/>
  <c r="W490" i="1" s="1"/>
  <c r="V528" i="1"/>
  <c r="W528" i="1" s="1"/>
  <c r="V77" i="1"/>
  <c r="W77" i="1" s="1"/>
  <c r="V93" i="1"/>
  <c r="W93" i="1" s="1"/>
  <c r="V109" i="1"/>
  <c r="W109" i="1" s="1"/>
  <c r="V142" i="1"/>
  <c r="W142" i="1" s="1"/>
  <c r="V166" i="1"/>
  <c r="W166" i="1" s="1"/>
  <c r="V183" i="1"/>
  <c r="W183" i="1" s="1"/>
  <c r="V213" i="1"/>
  <c r="W213" i="1" s="1"/>
  <c r="Y235" i="1"/>
  <c r="V32" i="1"/>
  <c r="W32" i="1" s="1"/>
  <c r="V41" i="1"/>
  <c r="W41" i="1" s="1"/>
  <c r="V59" i="1"/>
  <c r="W59" i="1" s="1"/>
  <c r="V76" i="1"/>
  <c r="W76" i="1" s="1"/>
  <c r="V92" i="1"/>
  <c r="W92" i="1" s="1"/>
  <c r="V106" i="1"/>
  <c r="W106" i="1" s="1"/>
  <c r="V122" i="1"/>
  <c r="W122" i="1" s="1"/>
  <c r="V132" i="1"/>
  <c r="W132" i="1" s="1"/>
  <c r="V146" i="1"/>
  <c r="W146" i="1" s="1"/>
  <c r="V155" i="1"/>
  <c r="W155" i="1" s="1"/>
  <c r="V163" i="1"/>
  <c r="W163" i="1" s="1"/>
  <c r="V180" i="1"/>
  <c r="W180" i="1" s="1"/>
  <c r="Y201" i="1"/>
  <c r="V212" i="1"/>
  <c r="W212" i="1" s="1"/>
  <c r="V229" i="1"/>
  <c r="W229" i="1" s="1"/>
  <c r="Y243" i="1"/>
  <c r="Y269" i="1"/>
  <c r="V338" i="1"/>
  <c r="W338" i="1" s="1"/>
  <c r="X339" i="1" s="1"/>
  <c r="Y375" i="1"/>
  <c r="Y383" i="1"/>
  <c r="W383" i="1"/>
  <c r="V391" i="1"/>
  <c r="W391" i="1" s="1"/>
  <c r="V440" i="1"/>
  <c r="W440" i="1" s="1"/>
  <c r="V456" i="1"/>
  <c r="W456" i="1" s="1"/>
  <c r="V461" i="1"/>
  <c r="W461" i="1" s="1"/>
  <c r="V466" i="1"/>
  <c r="W466" i="1" s="1"/>
  <c r="V474" i="1"/>
  <c r="W474" i="1" s="1"/>
  <c r="X474" i="1" s="1"/>
  <c r="V483" i="1"/>
  <c r="W483" i="1" s="1"/>
  <c r="V375" i="1"/>
  <c r="W375" i="1" s="1"/>
  <c r="Q3" i="1"/>
  <c r="Q6" i="1" s="1"/>
  <c r="Y214" i="1"/>
  <c r="V268" i="1"/>
  <c r="W268" i="1" s="1"/>
  <c r="V275" i="1"/>
  <c r="W275" i="1" s="1"/>
  <c r="X275" i="1" s="1"/>
  <c r="Y396" i="1"/>
  <c r="V430" i="1"/>
  <c r="W430" i="1" s="1"/>
  <c r="V193" i="1"/>
  <c r="W193" i="1" s="1"/>
  <c r="Y249" i="1"/>
  <c r="V297" i="1"/>
  <c r="W297" i="1" s="1"/>
  <c r="Y352" i="1"/>
  <c r="V201" i="1"/>
  <c r="V248" i="1"/>
  <c r="W248" i="1" s="1"/>
  <c r="Y320" i="1"/>
  <c r="V332" i="1"/>
  <c r="W332" i="1" s="1"/>
  <c r="Y361" i="1"/>
  <c r="V387" i="1"/>
  <c r="W387" i="1" s="1"/>
  <c r="Y430" i="1"/>
  <c r="V479" i="1"/>
  <c r="W479" i="1" s="1"/>
  <c r="V504" i="1"/>
  <c r="W504" i="1" s="1"/>
  <c r="V509" i="1"/>
  <c r="W509" i="1" s="1"/>
  <c r="V535" i="1"/>
  <c r="W535" i="1" s="1"/>
  <c r="Y207" i="1"/>
  <c r="Y226" i="1"/>
  <c r="Y299" i="1"/>
  <c r="V319" i="1"/>
  <c r="W319" i="1" s="1"/>
  <c r="V355" i="1"/>
  <c r="W355" i="1" s="1"/>
  <c r="Y417" i="1"/>
  <c r="Y348" i="1"/>
  <c r="Y408" i="1"/>
  <c r="V159" i="1"/>
  <c r="W159" i="1" s="1"/>
  <c r="V206" i="1"/>
  <c r="W206" i="1" s="1"/>
  <c r="V260" i="1"/>
  <c r="V264" i="1"/>
  <c r="W264" i="1" s="1"/>
  <c r="V284" i="1"/>
  <c r="W284" i="1" s="1"/>
  <c r="V296" i="1"/>
  <c r="W296" i="1" s="1"/>
  <c r="V323" i="1"/>
  <c r="W323" i="1" s="1"/>
  <c r="Y329" i="1"/>
  <c r="Y343" i="1"/>
  <c r="V343" i="1"/>
  <c r="W343" i="1" s="1"/>
  <c r="V347" i="1"/>
  <c r="W347" i="1" s="1"/>
  <c r="V399" i="1"/>
  <c r="W399" i="1" s="1"/>
  <c r="V407" i="1"/>
  <c r="W407" i="1" s="1"/>
  <c r="V429" i="1"/>
  <c r="W429" i="1" s="1"/>
  <c r="V521" i="1"/>
  <c r="W521" i="1" s="1"/>
  <c r="V235" i="1"/>
  <c r="W235" i="1" s="1"/>
  <c r="V243" i="1"/>
  <c r="W243" i="1" s="1"/>
  <c r="V269" i="1"/>
  <c r="W269" i="1" s="1"/>
  <c r="V283" i="1"/>
  <c r="W283" i="1" s="1"/>
  <c r="V293" i="1"/>
  <c r="W293" i="1" s="1"/>
  <c r="V328" i="1"/>
  <c r="W328" i="1" s="1"/>
  <c r="V342" i="1"/>
  <c r="V412" i="1"/>
  <c r="V445" i="1"/>
  <c r="W445" i="1" s="1"/>
  <c r="Y475" i="1"/>
  <c r="V11" i="1"/>
  <c r="W11" i="1" s="1"/>
  <c r="Y16" i="1"/>
  <c r="Y37" i="1"/>
  <c r="Y61" i="1"/>
  <c r="V285" i="1"/>
  <c r="W285" i="1" s="1"/>
  <c r="V368" i="1"/>
  <c r="W368" i="1" s="1"/>
  <c r="Y412" i="1"/>
  <c r="V420" i="1"/>
  <c r="W420" i="1" s="1"/>
  <c r="Y421" i="1"/>
  <c r="V462" i="1"/>
  <c r="W462" i="1" s="1"/>
  <c r="Y462" i="1"/>
  <c r="V16" i="1"/>
  <c r="W16" i="1" s="1"/>
  <c r="V20" i="1"/>
  <c r="W20" i="1" s="1"/>
  <c r="V24" i="1"/>
  <c r="W24" i="1" s="1"/>
  <c r="V28" i="1"/>
  <c r="W28" i="1" s="1"/>
  <c r="V37" i="1"/>
  <c r="W37" i="1" s="1"/>
  <c r="V61" i="1"/>
  <c r="W61" i="1" s="1"/>
  <c r="V66" i="1"/>
  <c r="W66" i="1" s="1"/>
  <c r="V85" i="1"/>
  <c r="W85" i="1" s="1"/>
  <c r="V102" i="1"/>
  <c r="W102" i="1" s="1"/>
  <c r="V105" i="1"/>
  <c r="V138" i="1"/>
  <c r="W138" i="1" s="1"/>
  <c r="V141" i="1"/>
  <c r="W141" i="1" s="1"/>
  <c r="V263" i="1"/>
  <c r="W263" i="1" s="1"/>
  <c r="V315" i="1"/>
  <c r="W315" i="1" s="1"/>
  <c r="Y20" i="1"/>
  <c r="Y24" i="1"/>
  <c r="Y28" i="1"/>
  <c r="Y41" i="1"/>
  <c r="V314" i="1"/>
  <c r="W314" i="1" s="1"/>
  <c r="V15" i="1"/>
  <c r="W15" i="1" s="1"/>
  <c r="V19" i="1"/>
  <c r="W19" i="1" s="1"/>
  <c r="V23" i="1"/>
  <c r="W23" i="1" s="1"/>
  <c r="V27" i="1"/>
  <c r="W27" i="1" s="1"/>
  <c r="V31" i="1"/>
  <c r="W31" i="1" s="1"/>
  <c r="V36" i="1"/>
  <c r="W36" i="1" s="1"/>
  <c r="V40" i="1"/>
  <c r="W40" i="1" s="1"/>
  <c r="V44" i="1"/>
  <c r="W44" i="1" s="1"/>
  <c r="V56" i="1"/>
  <c r="W56" i="1" s="1"/>
  <c r="V60" i="1"/>
  <c r="W60" i="1" s="1"/>
  <c r="V65" i="1"/>
  <c r="W65" i="1" s="1"/>
  <c r="V81" i="1"/>
  <c r="W81" i="1" s="1"/>
  <c r="V84" i="1"/>
  <c r="W84" i="1" s="1"/>
  <c r="V97" i="1"/>
  <c r="W97" i="1" s="1"/>
  <c r="V101" i="1"/>
  <c r="W101" i="1" s="1"/>
  <c r="V114" i="1"/>
  <c r="V117" i="1"/>
  <c r="W117" i="1" s="1"/>
  <c r="V133" i="1"/>
  <c r="V137" i="1"/>
  <c r="W137" i="1" s="1"/>
  <c r="V147" i="1"/>
  <c r="W147" i="1" s="1"/>
  <c r="V150" i="1"/>
  <c r="V154" i="1"/>
  <c r="W154" i="1" s="1"/>
  <c r="V162" i="1"/>
  <c r="V175" i="1"/>
  <c r="W175" i="1" s="1"/>
  <c r="Y198" i="1"/>
  <c r="V207" i="1"/>
  <c r="W207" i="1" s="1"/>
  <c r="V211" i="1"/>
  <c r="W211" i="1" s="1"/>
  <c r="V236" i="1"/>
  <c r="W236" i="1" s="1"/>
  <c r="V252" i="1"/>
  <c r="W252" i="1" s="1"/>
  <c r="V256" i="1"/>
  <c r="W256" i="1" s="1"/>
  <c r="Y286" i="1"/>
  <c r="V298" i="1"/>
  <c r="W298" i="1" s="1"/>
  <c r="V303" i="1"/>
  <c r="W303" i="1" s="1"/>
  <c r="Y315" i="1"/>
  <c r="V334" i="1"/>
  <c r="W334" i="1" s="1"/>
  <c r="V360" i="1"/>
  <c r="W360" i="1" s="1"/>
  <c r="Y369" i="1"/>
  <c r="V373" i="1"/>
  <c r="W373" i="1" s="1"/>
  <c r="V392" i="1"/>
  <c r="Y392" i="1"/>
  <c r="V457" i="1"/>
  <c r="W457" i="1" s="1"/>
  <c r="Y457" i="1"/>
  <c r="V467" i="1"/>
  <c r="W467" i="1" s="1"/>
  <c r="Y467" i="1"/>
  <c r="V495" i="1"/>
  <c r="Y495" i="1"/>
  <c r="Y32" i="1"/>
  <c r="V291" i="1"/>
  <c r="W291" i="1" s="1"/>
  <c r="Y308" i="1"/>
  <c r="V158" i="1"/>
  <c r="W158" i="1" s="1"/>
  <c r="V171" i="1"/>
  <c r="W171" i="1" s="1"/>
  <c r="V192" i="1"/>
  <c r="W192" i="1" s="1"/>
  <c r="Y193" i="1"/>
  <c r="U230" i="1"/>
  <c r="V242" i="1"/>
  <c r="W242" i="1" s="1"/>
  <c r="V286" i="1"/>
  <c r="W286" i="1" s="1"/>
  <c r="V302" i="1"/>
  <c r="W302" i="1" s="1"/>
  <c r="V312" i="1"/>
  <c r="W312" i="1" s="1"/>
  <c r="Y335" i="1"/>
  <c r="V333" i="1"/>
  <c r="W333" i="1" s="1"/>
  <c r="V364" i="1"/>
  <c r="W364" i="1" s="1"/>
  <c r="V451" i="1"/>
  <c r="W451" i="1" s="1"/>
  <c r="Y452" i="1"/>
  <c r="V253" i="1"/>
  <c r="W253" i="1" s="1"/>
  <c r="Y256" i="1"/>
  <c r="Y293" i="1"/>
  <c r="V290" i="1"/>
  <c r="W290" i="1" s="1"/>
  <c r="V299" i="1"/>
  <c r="W299" i="1" s="1"/>
  <c r="Y303" i="1"/>
  <c r="V324" i="1"/>
  <c r="W324" i="1" s="1"/>
  <c r="Y324" i="1"/>
  <c r="V356" i="1"/>
  <c r="W356" i="1" s="1"/>
  <c r="Y365" i="1"/>
  <c r="V382" i="1"/>
  <c r="W382" i="1" s="1"/>
  <c r="V400" i="1"/>
  <c r="Y400" i="1"/>
  <c r="Y441" i="1"/>
  <c r="V446" i="1"/>
  <c r="W446" i="1" s="1"/>
  <c r="V484" i="1"/>
  <c r="Y491" i="1"/>
  <c r="V426" i="1"/>
  <c r="V439" i="1"/>
  <c r="W439" i="1" s="1"/>
  <c r="Y446" i="1"/>
  <c r="Y471" i="1"/>
  <c r="V470" i="1"/>
  <c r="Y484" i="1"/>
  <c r="V505" i="1"/>
  <c r="W505" i="1" s="1"/>
  <c r="Y528" i="1"/>
  <c r="V527" i="1"/>
  <c r="V279" i="1"/>
  <c r="V320" i="1"/>
  <c r="V329" i="1"/>
  <c r="W329" i="1" s="1"/>
  <c r="Y339" i="1"/>
  <c r="V352" i="1"/>
  <c r="V361" i="1"/>
  <c r="W361" i="1" s="1"/>
  <c r="V365" i="1"/>
  <c r="W365" i="1" s="1"/>
  <c r="V369" i="1"/>
  <c r="W369" i="1" s="1"/>
  <c r="V374" i="1"/>
  <c r="Y379" i="1"/>
  <c r="V388" i="1"/>
  <c r="W388" i="1" s="1"/>
  <c r="V396" i="1"/>
  <c r="Y434" i="1"/>
  <c r="Y505" i="1"/>
  <c r="V510" i="1"/>
  <c r="W510" i="1" s="1"/>
  <c r="Y510" i="1"/>
  <c r="Y404" i="1"/>
  <c r="Y474" i="1"/>
  <c r="Y500" i="1"/>
  <c r="Y517" i="1"/>
  <c r="V522" i="1"/>
  <c r="W522" i="1" s="1"/>
  <c r="Y426" i="1"/>
  <c r="V491" i="1"/>
  <c r="W491" i="1" s="1"/>
  <c r="Y535" i="1"/>
  <c r="X379" i="1" l="1"/>
  <c r="X93" i="1"/>
  <c r="X480" i="1"/>
  <c r="X110" i="1"/>
  <c r="X48" i="1"/>
  <c r="X180" i="1"/>
  <c r="X122" i="1"/>
  <c r="X89" i="1"/>
  <c r="X517" i="1"/>
  <c r="X404" i="1"/>
  <c r="X77" i="1"/>
  <c r="X500" i="1"/>
  <c r="X167" i="1"/>
  <c r="X126" i="1"/>
  <c r="W470" i="1"/>
  <c r="X471" i="1" s="1"/>
  <c r="W426" i="1"/>
  <c r="X426" i="1" s="1"/>
  <c r="W352" i="1"/>
  <c r="X352" i="1" s="1"/>
  <c r="W484" i="1"/>
  <c r="X484" i="1" s="1"/>
  <c r="W400" i="1"/>
  <c r="X400" i="1" s="1"/>
  <c r="W162" i="1"/>
  <c r="X163" i="1" s="1"/>
  <c r="W114" i="1"/>
  <c r="X114" i="1" s="1"/>
  <c r="W342" i="1"/>
  <c r="X343" i="1" s="1"/>
  <c r="W201" i="1"/>
  <c r="X201" i="1" s="1"/>
  <c r="X73" i="1"/>
  <c r="W320" i="1"/>
  <c r="X320" i="1" s="1"/>
  <c r="W495" i="1"/>
  <c r="X495" i="1" s="1"/>
  <c r="W133" i="1"/>
  <c r="X133" i="1" s="1"/>
  <c r="W392" i="1"/>
  <c r="X392" i="1" s="1"/>
  <c r="W260" i="1"/>
  <c r="X260" i="1" s="1"/>
  <c r="W527" i="1"/>
  <c r="X528" i="1" s="1"/>
  <c r="W396" i="1"/>
  <c r="X396" i="1" s="1"/>
  <c r="W374" i="1"/>
  <c r="X375" i="1" s="1"/>
  <c r="W279" i="1"/>
  <c r="X279" i="1" s="1"/>
  <c r="U540" i="1"/>
  <c r="W150" i="1"/>
  <c r="X150" i="1" s="1"/>
  <c r="X81" i="1"/>
  <c r="W412" i="1"/>
  <c r="X412" i="1" s="1"/>
  <c r="W105" i="1"/>
  <c r="X106" i="1" s="1"/>
  <c r="X348" i="1"/>
  <c r="X183" i="1"/>
  <c r="X226" i="1"/>
  <c r="X147" i="1"/>
  <c r="X97" i="1"/>
  <c r="X142" i="1"/>
  <c r="X11" i="1"/>
  <c r="X408" i="1"/>
  <c r="X249" i="1"/>
  <c r="X129" i="1"/>
  <c r="X383" i="1"/>
  <c r="X535" i="1"/>
  <c r="X269" i="1"/>
  <c r="X430" i="1"/>
  <c r="X118" i="1"/>
  <c r="X45" i="1"/>
  <c r="X41" i="1"/>
  <c r="X510" i="1"/>
  <c r="X193" i="1"/>
  <c r="X138" i="1"/>
  <c r="X324" i="1"/>
  <c r="X171" i="1"/>
  <c r="X102" i="1"/>
  <c r="X421" i="1"/>
  <c r="X505" i="1"/>
  <c r="X237" i="1"/>
  <c r="X388" i="1"/>
  <c r="X356" i="1"/>
  <c r="X335" i="1"/>
  <c r="X303" i="1"/>
  <c r="X214" i="1"/>
  <c r="X467" i="1"/>
  <c r="X523" i="1"/>
  <c r="X329" i="1"/>
  <c r="X159" i="1"/>
  <c r="Y232" i="1"/>
  <c r="X155" i="1"/>
  <c r="X61" i="1"/>
  <c r="X32" i="1"/>
  <c r="X286" i="1"/>
  <c r="X299" i="1"/>
  <c r="X264" i="1"/>
  <c r="X446" i="1"/>
  <c r="X452" i="1"/>
  <c r="X243" i="1"/>
  <c r="X16" i="1"/>
  <c r="X293" i="1"/>
  <c r="X85" i="1"/>
  <c r="X37" i="1"/>
  <c r="X207" i="1"/>
  <c r="X365" i="1"/>
  <c r="X315" i="1"/>
  <c r="X66" i="1"/>
  <c r="X28" i="1"/>
  <c r="X491" i="1"/>
  <c r="X434" i="1"/>
  <c r="X175" i="1"/>
  <c r="X457" i="1"/>
  <c r="X441" i="1"/>
  <c r="X24" i="1"/>
  <c r="X20" i="1"/>
  <c r="X462" i="1"/>
  <c r="V230" i="1"/>
  <c r="W230" i="1" s="1"/>
  <c r="X361" i="1"/>
  <c r="X256" i="1"/>
  <c r="X369" i="1"/>
  <c r="Y538" i="1" l="1"/>
  <c r="W538" i="1"/>
  <c r="V540" i="1"/>
  <c r="W540" i="1" s="1"/>
  <c r="X232" i="1"/>
  <c r="X5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Black</author>
    <author>Martyn Dodd</author>
  </authors>
  <commentList>
    <comment ref="A5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Andrew Black:</t>
        </r>
        <r>
          <rPr>
            <sz val="8"/>
            <color indexed="81"/>
            <rFont val="Tahoma"/>
            <family val="2"/>
          </rPr>
          <t xml:space="preserve">
RECEIVED 15/12/05
AI3715</t>
        </r>
      </text>
    </comment>
    <comment ref="O9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Andrew Black:</t>
        </r>
        <r>
          <rPr>
            <sz val="9"/>
            <color indexed="81"/>
            <rFont val="Tahoma"/>
            <family val="2"/>
          </rPr>
          <t xml:space="preserve">
CHECK
</t>
        </r>
      </text>
    </comment>
    <comment ref="O10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Andrew Black:</t>
        </r>
        <r>
          <rPr>
            <sz val="9"/>
            <color indexed="81"/>
            <rFont val="Tahoma"/>
            <family val="2"/>
          </rPr>
          <t xml:space="preserve">
CHECK
</t>
        </r>
      </text>
    </comment>
    <comment ref="B12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Andrew Black:</t>
        </r>
        <r>
          <rPr>
            <sz val="9"/>
            <color indexed="81"/>
            <rFont val="Tahoma"/>
            <family val="2"/>
          </rPr>
          <t xml:space="preserve">
This was the agreed split when the case commenced some years ago.  The total amount received was £10,934.08.  I would agree that it is almost a commuted sum for planned works.
Description Area % allocation 
Total approx area 975m²  
Green Open Space 789m² 81% T48001
Car Park 186m² 19% 
</t>
        </r>
      </text>
    </comment>
    <comment ref="L16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Andrew Black:</t>
        </r>
        <r>
          <rPr>
            <sz val="9"/>
            <color indexed="81"/>
            <rFont val="Tahoma"/>
            <family val="2"/>
          </rPr>
          <t xml:space="preserve">
TAKEN FROM 001 BY MISTAKE SHOULD HAVE BEEN FROM 9463  AI0819
</t>
        </r>
      </text>
    </comment>
    <comment ref="A206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Andrew Black:</t>
        </r>
        <r>
          <rPr>
            <sz val="8"/>
            <color indexed="81"/>
            <rFont val="Tahoma"/>
            <family val="2"/>
          </rPr>
          <t xml:space="preserve">
INVOICED 22/08/12
</t>
        </r>
      </text>
    </comment>
    <comment ref="A212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Andrew Black:</t>
        </r>
        <r>
          <rPr>
            <sz val="8"/>
            <color indexed="81"/>
            <rFont val="Tahoma"/>
            <family val="2"/>
          </rPr>
          <t xml:space="preserve">
RECEIVED £12240 13/12/06  AI3713</t>
        </r>
      </text>
    </comment>
    <comment ref="A231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Andrew Black:</t>
        </r>
        <r>
          <rPr>
            <sz val="8"/>
            <color indexed="81"/>
            <rFont val="Tahoma"/>
            <family val="2"/>
          </rPr>
          <t xml:space="preserve">
RECEIVED £27520 01/12/04 AI3601 </t>
        </r>
      </text>
    </comment>
    <comment ref="A234" authorId="1" shapeId="0" xr:uid="{00000000-0006-0000-0000-000009000000}">
      <text>
        <r>
          <rPr>
            <b/>
            <sz val="8"/>
            <color indexed="81"/>
            <rFont val="Tahoma"/>
            <family val="2"/>
          </rPr>
          <t>Committed to Tower Gardens Area</t>
        </r>
      </text>
    </comment>
    <comment ref="A237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Andrew Black:</t>
        </r>
        <r>
          <rPr>
            <sz val="8"/>
            <color indexed="81"/>
            <rFont val="Tahoma"/>
            <family val="2"/>
          </rPr>
          <t xml:space="preserve">
RECEIVED 2004/05?</t>
        </r>
      </text>
    </comment>
    <comment ref="A243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Andrew Black:</t>
        </r>
        <r>
          <rPr>
            <sz val="8"/>
            <color indexed="81"/>
            <rFont val="Tahoma"/>
            <family val="2"/>
          </rPr>
          <t xml:space="preserve">
RECEIVED £51524.31 05/07/11 AI1404</t>
        </r>
      </text>
    </comment>
    <comment ref="A249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Andrew Black:</t>
        </r>
        <r>
          <rPr>
            <sz val="8"/>
            <color indexed="81"/>
            <rFont val="Tahoma"/>
            <family val="2"/>
          </rPr>
          <t xml:space="preserve">
RECEIVED 2004/05</t>
        </r>
      </text>
    </comment>
    <comment ref="A264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Andrew Black:</t>
        </r>
        <r>
          <rPr>
            <sz val="8"/>
            <color indexed="81"/>
            <rFont val="Tahoma"/>
            <family val="2"/>
          </rPr>
          <t xml:space="preserve">
RECEIVED 2005/06?</t>
        </r>
      </text>
    </comment>
    <comment ref="A272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Andrew Black:</t>
        </r>
        <r>
          <rPr>
            <sz val="8"/>
            <color indexed="81"/>
            <rFont val="Tahoma"/>
            <family val="2"/>
          </rPr>
          <t xml:space="preserve">
RECEIVED £19225 11/09/09 AI2411</t>
        </r>
      </text>
    </comment>
    <comment ref="A274" authorId="1" shapeId="0" xr:uid="{00000000-0006-0000-0000-00000F000000}">
      <text>
        <r>
          <rPr>
            <b/>
            <sz val="8"/>
            <color indexed="81"/>
            <rFont val="Tahoma"/>
            <family val="2"/>
          </rPr>
          <t>Committed to Riverside Gardens, Maint to Tony hughes on Completion</t>
        </r>
      </text>
    </comment>
    <comment ref="A286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Andrew Black:</t>
        </r>
        <r>
          <rPr>
            <sz val="8"/>
            <color indexed="81"/>
            <rFont val="Tahoma"/>
            <family val="2"/>
          </rPr>
          <t xml:space="preserve">
RECEIVED £9870 25/03/08 AI5225</t>
        </r>
      </text>
    </comment>
    <comment ref="B331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Andrew Black:</t>
        </r>
        <r>
          <rPr>
            <sz val="9"/>
            <color indexed="81"/>
            <rFont val="Tahoma"/>
            <family val="2"/>
          </rPr>
          <t xml:space="preserve">
Awaiting split from Judith 20.08.17
</t>
        </r>
      </text>
    </comment>
    <comment ref="L400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Andrew Black:</t>
        </r>
        <r>
          <rPr>
            <sz val="9"/>
            <color indexed="81"/>
            <rFont val="Tahoma"/>
            <family val="2"/>
          </rPr>
          <t xml:space="preserve">
check with Amy &amp; Fran</t>
        </r>
      </text>
    </comment>
    <comment ref="A521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Andrew Black:</t>
        </r>
        <r>
          <rPr>
            <sz val="9"/>
            <color indexed="81"/>
            <rFont val="Tahoma"/>
            <family val="2"/>
          </rPr>
          <t xml:space="preserve">
should have been taken from 19.20 miney will have to come from 21.22 income
</t>
        </r>
      </text>
    </comment>
  </commentList>
</comments>
</file>

<file path=xl/sharedStrings.xml><?xml version="1.0" encoding="utf-8"?>
<sst xmlns="http://schemas.openxmlformats.org/spreadsheetml/2006/main" count="482" uniqueCount="251">
  <si>
    <t>INTEREST CODE</t>
  </si>
  <si>
    <t>K130028022</t>
  </si>
  <si>
    <t>K040038022</t>
  </si>
  <si>
    <t>PERIOD</t>
  </si>
  <si>
    <t>YR END</t>
  </si>
  <si>
    <t xml:space="preserve">Annual </t>
  </si>
  <si>
    <t>DESCRIPTION</t>
  </si>
  <si>
    <t>REF NUMBER</t>
  </si>
  <si>
    <t>COMMUTED SUM 
(Exc. Indexation)</t>
  </si>
  <si>
    <t>COMMUTED SUM 
(Inc. Indexation)</t>
  </si>
  <si>
    <t>PAYMENTS</t>
  </si>
  <si>
    <t>B/FWD</t>
  </si>
  <si>
    <t>TOTAL</t>
  </si>
  <si>
    <t>Interest</t>
  </si>
  <si>
    <t>MADE</t>
  </si>
  <si>
    <t xml:space="preserve"> </t>
  </si>
  <si>
    <t>9234 - Off Site - Provision - CROS</t>
  </si>
  <si>
    <t>9238 - Off Site - Provision - CPA</t>
  </si>
  <si>
    <t>Land Between Old &amp; New Ruthin Rd, Denbigh</t>
  </si>
  <si>
    <t>01/2019/0959</t>
  </si>
  <si>
    <t>move to AH in 2022.23</t>
  </si>
  <si>
    <t>Bethel Chapel, Dyserth</t>
  </si>
  <si>
    <t>42/2020/0350</t>
  </si>
  <si>
    <t>Land adj to Hendre, Bodfari</t>
  </si>
  <si>
    <t>41/2019/0801</t>
  </si>
  <si>
    <t>Land at, Former Quarry off, High Street, Rhyl, Dyserth</t>
  </si>
  <si>
    <t>42/2020/0923</t>
  </si>
  <si>
    <t>Land at (Part garden of), Plas Coch Bach, , Ruthin, Gellifor, LL15 1SB</t>
  </si>
  <si>
    <t>22/2018/1047</t>
  </si>
  <si>
    <t>Land off, Pendyffryn Road, Rhyl, , LL18 4RU</t>
  </si>
  <si>
    <t>45/2017/0113</t>
  </si>
  <si>
    <t>Land at Former, , Plas Isaf Hall, Denbigh, Llangynhafal, LL16 4LN,</t>
  </si>
  <si>
    <t>22/2021/0315</t>
  </si>
  <si>
    <t>Land at site of former, Mill House, Waterfall Road, Rhyl, Dyserth</t>
  </si>
  <si>
    <t>42/2016/1215</t>
  </si>
  <si>
    <t>Land at (part garden of) 15 Maes Bache, Llangollen</t>
  </si>
  <si>
    <t>03/2020/0909</t>
  </si>
  <si>
    <t>Ffordd Parc Castell, Bodelwyddan</t>
  </si>
  <si>
    <t>40/2002/0870</t>
  </si>
  <si>
    <t>9231 - On Site - Maintenance CROS</t>
  </si>
  <si>
    <t>9232 - Off Site - Maintenance CROS</t>
  </si>
  <si>
    <t>9235 - On Site - Maintenance CPA</t>
  </si>
  <si>
    <t>9236 - Off Site - Maintenance CPA</t>
  </si>
  <si>
    <t>9238 - Off Site - Provision CPA</t>
  </si>
  <si>
    <t>LAND ADJ TO CARTREFLE</t>
  </si>
  <si>
    <t>42/2020/0903</t>
  </si>
  <si>
    <t>Prestatyn Library</t>
  </si>
  <si>
    <t>43/2020/0843</t>
  </si>
  <si>
    <t>Llanrhydd Manor</t>
  </si>
  <si>
    <t>02/2021/0018</t>
  </si>
  <si>
    <t>LAND @PART GARDENS 16 MAES ROSYN</t>
  </si>
  <si>
    <t>44/2019/1020</t>
  </si>
  <si>
    <t>Land at (part garden of) 17 Bryntirion Drive, Prestatyn</t>
  </si>
  <si>
    <t>43/2020/0442</t>
  </si>
  <si>
    <t>The Nook, Bryn Goodman, Ruthin</t>
  </si>
  <si>
    <t>02/2021/0911</t>
  </si>
  <si>
    <t>Outbuilding at Ty Newydd, Bryneglwys.</t>
  </si>
  <si>
    <t>10/2020/0768</t>
  </si>
  <si>
    <t>Tai Newyddion, Llandegla</t>
  </si>
  <si>
    <t>17/2020/0319</t>
  </si>
  <si>
    <t>Land at (part garden of) 18 Maes Hafal, Gellifor</t>
  </si>
  <si>
    <t>22/2020/0182</t>
  </si>
  <si>
    <t>Land adj to Bryn Teg, Gellifor</t>
  </si>
  <si>
    <t>22/2020/1022</t>
  </si>
  <si>
    <t>Land adj to Glasfryn, Gellifor</t>
  </si>
  <si>
    <t>22/2021/0754</t>
  </si>
  <si>
    <t>`</t>
  </si>
  <si>
    <t>Wigfair Home Farm, St Asaph</t>
  </si>
  <si>
    <t>31/2021/0580</t>
  </si>
  <si>
    <t>Lyric Buildings, Market Street, Rhyl</t>
  </si>
  <si>
    <t>45/2021/0120</t>
  </si>
  <si>
    <t>Land at (part garden of) 22 Avondale Drive, Rhyl</t>
  </si>
  <si>
    <t>45/2021/0467</t>
  </si>
  <si>
    <t>Land adj to Castle Hill, Hylas lane, Rhuddlan</t>
  </si>
  <si>
    <t>44/2018/0028</t>
  </si>
  <si>
    <t>Land @(part garden of) The Croft, Upper Denbigh Road, St Asaph</t>
  </si>
  <si>
    <t xml:space="preserve">46/2021/0727 </t>
  </si>
  <si>
    <t>Cwrt Arthur Carpark</t>
  </si>
  <si>
    <t xml:space="preserve"> Land at Plas Dolben, Llangynhafal</t>
  </si>
  <si>
    <t>22/2018/0859</t>
  </si>
  <si>
    <t>1 The Dell, Prestatyn</t>
  </si>
  <si>
    <t>43/2018/0900</t>
  </si>
  <si>
    <t>Land adj to St Marys Church, Cyffylliog</t>
  </si>
  <si>
    <t>14/2021/0348</t>
  </si>
  <si>
    <t>13 Well Street, Ruthin</t>
  </si>
  <si>
    <t>02/2018/0289</t>
  </si>
  <si>
    <t>51 Water Street, Rhyl</t>
  </si>
  <si>
    <t>45/2021/0955</t>
  </si>
  <si>
    <t xml:space="preserve"> Land off Crud yr Awel, Clawddnewydd</t>
  </si>
  <si>
    <t>12/2013/1384</t>
  </si>
  <si>
    <t>Former Natwest, Corwen</t>
  </si>
  <si>
    <t>05/2022/0027</t>
  </si>
  <si>
    <t>Land adj and part garden of Edgefield, Eton Park, Rhuddlan</t>
  </si>
  <si>
    <t>44/2021/1030</t>
  </si>
  <si>
    <t>Land At (Part Garden Of), Bryn Llewelyn, Graigfechan, Ruthin</t>
  </si>
  <si>
    <t>20/2022/0410</t>
  </si>
  <si>
    <t>63, Vale Street, Denbigh, , LL16 3AP,</t>
  </si>
  <si>
    <t>01/2022/0433</t>
  </si>
  <si>
    <t>Land at, Crannog, Prior Street, Ruthin, , LL15 1LT,</t>
  </si>
  <si>
    <t>02/2021/0383</t>
  </si>
  <si>
    <t>PHASE 5 , Parc Aberkinsey</t>
  </si>
  <si>
    <t xml:space="preserve">Cae Topyn </t>
  </si>
  <si>
    <t>01/2016/0374</t>
  </si>
  <si>
    <t>Land at Boderw, Cynwyd</t>
  </si>
  <si>
    <t>08/2014/0524</t>
  </si>
  <si>
    <t xml:space="preserve">9238 - Off Site - Provision - CPA </t>
  </si>
  <si>
    <t>Bryn Llan, Gwyddelwern</t>
  </si>
  <si>
    <t>06/2002/0782</t>
  </si>
  <si>
    <t>S106 PREST RETAIL PARK</t>
  </si>
  <si>
    <t>9731 - Miscellaneous Income</t>
  </si>
  <si>
    <t>Pen Y Stryt Farm, Llandegla</t>
  </si>
  <si>
    <t>17/2008/0989</t>
  </si>
  <si>
    <t>Ty'n Llan, Llandyrnog</t>
  </si>
  <si>
    <t>18/2003/1050</t>
  </si>
  <si>
    <t>9232 - Off Site - Maintenance - CROS</t>
  </si>
  <si>
    <t>9235 - On Site - Maintenance - CPA</t>
  </si>
  <si>
    <t>9223 - Other Contibutions</t>
  </si>
  <si>
    <t>U.U. Pentre Mawr, Llandyrnog</t>
  </si>
  <si>
    <t>Elwy Park Estate off Llys Dyffryn</t>
  </si>
  <si>
    <t>46/2003/0158</t>
  </si>
  <si>
    <t>Ffordd Pen Y Maes, Trefnant</t>
  </si>
  <si>
    <t>30/2002/1129</t>
  </si>
  <si>
    <t>Parc Alafowlia, Denbigh</t>
  </si>
  <si>
    <t>01/2002/1040</t>
  </si>
  <si>
    <t>Tower Beach Prestatyn</t>
  </si>
  <si>
    <t>43/2000/0250</t>
  </si>
  <si>
    <t>Tip Lane, Prestatyn</t>
  </si>
  <si>
    <t>43/2007/0394</t>
  </si>
  <si>
    <t>3 YEARS TO DRAW DOWN</t>
  </si>
  <si>
    <t>Tir Morfa, Rhuddlan</t>
  </si>
  <si>
    <t>44/2003/0006</t>
  </si>
  <si>
    <t>Abbey Nurseries, Rhuddlan</t>
  </si>
  <si>
    <t>44/2005/0081</t>
  </si>
  <si>
    <t>9231 - On Site - Maintenance - CROS</t>
  </si>
  <si>
    <t>9236 - Off Site - Maintenance - CPA</t>
  </si>
  <si>
    <t>Avondale Drive, Rhyl</t>
  </si>
  <si>
    <t>45/2006/0816</t>
  </si>
  <si>
    <t>how much should they have paid originally</t>
  </si>
  <si>
    <t>76-83 West Parade, Rhyl</t>
  </si>
  <si>
    <t>45/2004/1648</t>
  </si>
  <si>
    <t>move to new code</t>
  </si>
  <si>
    <t>Former Marina Hotel, 11-13 Marine Drive, Rhyl</t>
  </si>
  <si>
    <t>45/2004/1423</t>
  </si>
  <si>
    <t>does this need to be moved as well</t>
  </si>
  <si>
    <t>Awelon, Ruthin</t>
  </si>
  <si>
    <t>02/2007/1179</t>
  </si>
  <si>
    <t>Greenacres, Llangollen(RIVERSIDE PARK)</t>
  </si>
  <si>
    <t>03/2003/1340</t>
  </si>
  <si>
    <t>Maesmawr Road, Llangollen</t>
  </si>
  <si>
    <t>03/2005/0032</t>
  </si>
  <si>
    <t>Lower Dee Mill, Llangollen</t>
  </si>
  <si>
    <t>03/2004/0354</t>
  </si>
  <si>
    <t>Land off Graham Avenue, Melidan</t>
  </si>
  <si>
    <t>Land at Bronwyfla, St Asaph</t>
  </si>
  <si>
    <t>9233 - On Site Provison - CROS</t>
  </si>
  <si>
    <t xml:space="preserve">9237 - </t>
  </si>
  <si>
    <t>9731 - INCOME SHOULD BE P99P33B971</t>
  </si>
  <si>
    <t>3, ARfryn, Hill Street, Llangollen</t>
  </si>
  <si>
    <t>02/2014/0390</t>
  </si>
  <si>
    <t>9238 - On Site - Provision - CPA</t>
  </si>
  <si>
    <t>Gorsedd Isa, Bryneglwys</t>
  </si>
  <si>
    <t>9238 - Off Site - Maintenance - CPA</t>
  </si>
  <si>
    <t>Bryn Coch, Llanfair DC</t>
  </si>
  <si>
    <t>Coed Ceris, Park Street, Denbigh</t>
  </si>
  <si>
    <t>01/2016/0770</t>
  </si>
  <si>
    <t>Denbigh Museum</t>
  </si>
  <si>
    <t>01/2016/0672</t>
  </si>
  <si>
    <t>Land Adj 53 Brighton Road, Rhyl</t>
  </si>
  <si>
    <t>45/2015/1227</t>
  </si>
  <si>
    <t>Ryhd Y Byll, Rhewl</t>
  </si>
  <si>
    <t>24/2013/1553</t>
  </si>
  <si>
    <t>Cefndy Rd, ANWYL</t>
  </si>
  <si>
    <t>45/2014/042</t>
  </si>
  <si>
    <t>Land at Plot 12, Rhos Helyg, Llandrillo</t>
  </si>
  <si>
    <t>07/2017/0392</t>
  </si>
  <si>
    <t>Prestatyn Magistrates Court</t>
  </si>
  <si>
    <t>43/2015/1241</t>
  </si>
  <si>
    <t xml:space="preserve">9235 - </t>
  </si>
  <si>
    <t>Anglia Builders</t>
  </si>
  <si>
    <t>42/2015/0237</t>
  </si>
  <si>
    <t>Land at Tyn Y Celyn, Clocaenog</t>
  </si>
  <si>
    <t>11/2016/1258</t>
  </si>
  <si>
    <t>Central Garage, Prior Street, Ruthin</t>
  </si>
  <si>
    <t>Land Adj to Llys Alwyn, Henllan Rd, Trefnant</t>
  </si>
  <si>
    <t>30/2014/0995</t>
  </si>
  <si>
    <t>3 Ffordd Bryn y Garn, Henllan</t>
  </si>
  <si>
    <t>28/2013/1444</t>
  </si>
  <si>
    <t>Llangollen Community Hospital</t>
  </si>
  <si>
    <t>9731 - OTHER</t>
  </si>
  <si>
    <t xml:space="preserve">Scout Hall, Midle Lane, </t>
  </si>
  <si>
    <t>Land @ Fron Hen, Llanferres</t>
  </si>
  <si>
    <t>Land @ Village Hall, Rhewl</t>
  </si>
  <si>
    <t>16, Ffordd Tanrallt</t>
  </si>
  <si>
    <t>43/2015/1209/pf</t>
  </si>
  <si>
    <t>Land @ Sandy Lane,</t>
  </si>
  <si>
    <t>Land Adjoining Fron deg</t>
  </si>
  <si>
    <t>01/2014/0072</t>
  </si>
  <si>
    <t>61, Ffordd Talagoch</t>
  </si>
  <si>
    <t>Land At Ty Isaf, Bryneglwys</t>
  </si>
  <si>
    <t>10/2017/0627</t>
  </si>
  <si>
    <t>Tan Y Graig, Pentrecelyn</t>
  </si>
  <si>
    <t>20/2017/0527</t>
  </si>
  <si>
    <t>Bron Elwy, Upper Denbigh Road, St Asaph</t>
  </si>
  <si>
    <t>46/2018/0846</t>
  </si>
  <si>
    <t>Land at the side of Plas Gwyn/Sun Inn Terrace, Glyndyfrdwy, Corwen</t>
  </si>
  <si>
    <t>05/2014/0849</t>
  </si>
  <si>
    <t>Crud Y Gwynt, Tremeirchion</t>
  </si>
  <si>
    <t>47/2018/0985</t>
  </si>
  <si>
    <t>Land South of Burwen, Rhuallt</t>
  </si>
  <si>
    <t>47/2018/1066</t>
  </si>
  <si>
    <t>Victoria Business Park, Rhyl</t>
  </si>
  <si>
    <t>45/2018/0263</t>
  </si>
  <si>
    <t xml:space="preserve">St Winifred's School </t>
  </si>
  <si>
    <t>46/2012/1522</t>
  </si>
  <si>
    <t>Bryn Morfydd</t>
  </si>
  <si>
    <t>23/2017/1218</t>
  </si>
  <si>
    <t>Land to the rear of Dudley Arms Hotel, High Street, Llangollen</t>
  </si>
  <si>
    <t>07/2014/1199</t>
  </si>
  <si>
    <t>Outbuildings @ Ty Isa, Llanferres</t>
  </si>
  <si>
    <t>15/2019/0371</t>
  </si>
  <si>
    <t>Former Bank House, The High Street, St Asaph</t>
  </si>
  <si>
    <t>46/2018/0634</t>
  </si>
  <si>
    <t>100-102 High St &amp; 3a Kings Ave, Prestatyn</t>
  </si>
  <si>
    <t>43/2019/0335</t>
  </si>
  <si>
    <t>Outbuildings @ Rhyd-y-Glafes Farm, Cynwyd</t>
  </si>
  <si>
    <t>08/2019/0134</t>
  </si>
  <si>
    <t>Land at Vicarage Road, Llangollen</t>
  </si>
  <si>
    <t>03/2016/0300</t>
  </si>
  <si>
    <t>9731 - Education cont.</t>
  </si>
  <si>
    <t>Llys Anwyl, Churton Rd, Rhyl</t>
  </si>
  <si>
    <t>45/2020/0725</t>
  </si>
  <si>
    <t>Former Rhuallt Ed Centre</t>
  </si>
  <si>
    <t>47/2020/0444</t>
  </si>
  <si>
    <t>RHYL SEAFRONT</t>
  </si>
  <si>
    <t>RELATES TO YR 1 OF SCHEME ACTIONED IN 19,20</t>
  </si>
  <si>
    <t>WEST PARADE, RHYL</t>
  </si>
  <si>
    <t xml:space="preserve">Rhewl Community Council </t>
  </si>
  <si>
    <t>Land Part garden of Y fron Mwrog Street, Ruthin</t>
  </si>
  <si>
    <t>3 fern avenue, Prestatyn</t>
  </si>
  <si>
    <t>Seion , Ffordd Talargoch, Meliden</t>
  </si>
  <si>
    <t>02/2019/0095</t>
  </si>
  <si>
    <t>Former School Buildings fronting Caradoc Road, Prestatyn</t>
  </si>
  <si>
    <t>43/2017/1193</t>
  </si>
  <si>
    <t>Methodist Chapel, Corwen</t>
  </si>
  <si>
    <t>05/2017/0545</t>
  </si>
  <si>
    <t>Land of part garden Pen Y Dalar, Cynwyd</t>
  </si>
  <si>
    <t>08/2017/0896</t>
  </si>
  <si>
    <t xml:space="preserve">Commuted Sums - Open Spaces </t>
  </si>
  <si>
    <t>Section 106 Data</t>
  </si>
  <si>
    <t>CROS = Community Recreation Open Space</t>
  </si>
  <si>
    <t>CPA = Child's Play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</si>
</sst>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.00"/>
    <numFmt numFmtId="165" formatCode="0.00_ ;[Red]\-0.00\ "/>
  </numFmts>
  <fonts count="14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9"/>
      <name val="Arial,Bold"/>
    </font>
    <font>
      <sz val="10"/>
      <color theme="1"/>
      <name val="Arial"/>
      <family val="2"/>
    </font>
    <font>
      <b/>
      <sz val="12"/>
      <name val="Calibri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/>
    <xf numFmtId="40" fontId="2" fillId="0" borderId="0" xfId="1" applyNumberFormat="1" applyFont="1"/>
    <xf numFmtId="0" fontId="1" fillId="0" borderId="0" xfId="1"/>
    <xf numFmtId="164" fontId="1" fillId="0" borderId="0" xfId="1" applyNumberFormat="1"/>
    <xf numFmtId="0" fontId="3" fillId="0" borderId="0" xfId="1" applyFont="1"/>
    <xf numFmtId="0" fontId="1" fillId="2" borderId="0" xfId="1" applyFill="1"/>
    <xf numFmtId="40" fontId="1" fillId="0" borderId="0" xfId="1" applyNumberFormat="1"/>
    <xf numFmtId="0" fontId="4" fillId="0" borderId="0" xfId="1" applyFont="1"/>
    <xf numFmtId="0" fontId="3" fillId="0" borderId="0" xfId="1" applyFont="1" applyAlignment="1">
      <alignment horizontal="center"/>
    </xf>
    <xf numFmtId="40" fontId="3" fillId="0" borderId="0" xfId="1" applyNumberFormat="1" applyFont="1" applyAlignment="1">
      <alignment horizontal="center"/>
    </xf>
    <xf numFmtId="40" fontId="3" fillId="0" borderId="0" xfId="1" applyNumberFormat="1" applyFont="1" applyAlignment="1">
      <alignment horizontal="center" wrapText="1"/>
    </xf>
    <xf numFmtId="10" fontId="1" fillId="3" borderId="0" xfId="1" applyNumberFormat="1" applyFill="1"/>
    <xf numFmtId="8" fontId="1" fillId="0" borderId="0" xfId="1" applyNumberFormat="1"/>
    <xf numFmtId="164" fontId="3" fillId="0" borderId="0" xfId="1" applyNumberFormat="1" applyFont="1" applyAlignment="1">
      <alignment horizontal="center"/>
    </xf>
    <xf numFmtId="164" fontId="1" fillId="4" borderId="0" xfId="1" applyNumberFormat="1" applyFill="1"/>
    <xf numFmtId="8" fontId="1" fillId="4" borderId="0" xfId="1" applyNumberFormat="1" applyFill="1"/>
    <xf numFmtId="0" fontId="1" fillId="3" borderId="0" xfId="1" applyFill="1"/>
    <xf numFmtId="0" fontId="5" fillId="0" borderId="0" xfId="1" applyFont="1"/>
    <xf numFmtId="0" fontId="1" fillId="0" borderId="0" xfId="1" applyAlignment="1">
      <alignment horizontal="left"/>
    </xf>
    <xf numFmtId="40" fontId="3" fillId="5" borderId="0" xfId="1" applyNumberFormat="1" applyFont="1" applyFill="1" applyAlignment="1">
      <alignment horizontal="center"/>
    </xf>
    <xf numFmtId="0" fontId="6" fillId="0" borderId="0" xfId="1" applyFont="1"/>
    <xf numFmtId="0" fontId="7" fillId="0" borderId="0" xfId="1" applyFont="1"/>
    <xf numFmtId="40" fontId="3" fillId="0" borderId="0" xfId="1" applyNumberFormat="1" applyFont="1"/>
    <xf numFmtId="164" fontId="8" fillId="0" borderId="0" xfId="1" applyNumberFormat="1" applyFont="1"/>
    <xf numFmtId="164" fontId="8" fillId="4" borderId="0" xfId="1" applyNumberFormat="1" applyFont="1" applyFill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3" fillId="0" borderId="0" xfId="1" applyFont="1" applyAlignment="1">
      <alignment horizontal="left"/>
    </xf>
    <xf numFmtId="165" fontId="1" fillId="0" borderId="0" xfId="1" applyNumberFormat="1" applyProtection="1">
      <protection locked="0"/>
    </xf>
    <xf numFmtId="164" fontId="1" fillId="0" borderId="0" xfId="1" applyNumberFormat="1" applyAlignment="1">
      <alignment horizontal="right"/>
    </xf>
    <xf numFmtId="8" fontId="1" fillId="0" borderId="0" xfId="1" applyNumberFormat="1" applyAlignment="1">
      <alignment horizontal="right"/>
    </xf>
    <xf numFmtId="164" fontId="1" fillId="0" borderId="0" xfId="1" applyNumberFormat="1" applyAlignment="1">
      <alignment horizontal="center"/>
    </xf>
    <xf numFmtId="8" fontId="1" fillId="3" borderId="0" xfId="1" applyNumberFormat="1" applyFill="1"/>
    <xf numFmtId="0" fontId="9" fillId="0" borderId="0" xfId="1" applyFont="1"/>
    <xf numFmtId="40" fontId="1" fillId="4" borderId="0" xfId="1" applyNumberFormat="1" applyFill="1"/>
    <xf numFmtId="10" fontId="1" fillId="0" borderId="0" xfId="1" applyNumberFormat="1"/>
    <xf numFmtId="8" fontId="2" fillId="0" borderId="0" xfId="1" applyNumberFormat="1" applyFont="1"/>
    <xf numFmtId="8" fontId="1" fillId="5" borderId="0" xfId="1" applyNumberFormat="1" applyFill="1"/>
    <xf numFmtId="0" fontId="3" fillId="0" borderId="0" xfId="1" applyFont="1" applyAlignment="1">
      <alignment horizont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ANACCTS\Commuted%20Sums\Comsums21.22%20(16.11.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Workings For Sian"/>
      <sheetName val="2004.05"/>
      <sheetName val="2005.06"/>
      <sheetName val="2006.07"/>
      <sheetName val="2007.08"/>
      <sheetName val="2008.09"/>
      <sheetName val="2009.10"/>
      <sheetName val="2010.11"/>
      <sheetName val="2011.12"/>
      <sheetName val="2012.13"/>
      <sheetName val="foi request"/>
      <sheetName val="2013.14"/>
      <sheetName val="2013.14 transactions"/>
      <sheetName val="2014.15"/>
      <sheetName val="2014.15 transactions"/>
      <sheetName val="SUMMARY14.15"/>
      <sheetName val="recsheet14.15"/>
      <sheetName val="2015.16"/>
      <sheetName val="foi"/>
      <sheetName val="SUMMARY 15.16 AS PER 01.05.16"/>
      <sheetName val="ledger"/>
      <sheetName val="2016.17"/>
      <sheetName val="LEDGER 31.03.17"/>
      <sheetName val="SUMMARY 16.17 AS PER 31.04"/>
      <sheetName val="2017.18"/>
      <sheetName val="SUMMARY 17.18 AS PER 30.04.18"/>
      <sheetName val="REC"/>
      <sheetName val="holsum2017.18"/>
      <sheetName val="TRANS27.03.18"/>
      <sheetName val="2018.19"/>
      <sheetName val="Sheet1"/>
      <sheetName val="TOTAL040419"/>
      <sheetName val="SUMMARY 18.19 AS PER 8.04."/>
      <sheetName val="TRANS9731"/>
      <sheetName val="2019.20"/>
      <sheetName val="19.20trans"/>
      <sheetName val="checktransfers"/>
      <sheetName val="2020.21"/>
      <sheetName val="Transactions20.21"/>
      <sheetName val="SUMMARY HOU 20.21 AS 22.04.AM "/>
      <sheetName val="TRANSACTIONS09.03.21"/>
      <sheetName val="R04655s (5)"/>
      <sheetName val="2021streetscene transfers"/>
      <sheetName val="2021.22"/>
      <sheetName val="TRANS21PD02-06"/>
      <sheetName val="2122StreetSc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12">
          <cell r="W112">
            <v>-304.01474039999999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2plive/Main/IPopUpInvoiceByDisplayNumber.asp?Connection=PROACTISLive&amp;UserName=POPUP&amp;Password=POPUP&amp;Company=MAIN&amp;DisplayNumber=%20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BG822"/>
  <sheetViews>
    <sheetView tabSelected="1" zoomScaleNormal="100" workbookViewId="0">
      <pane ySplit="8" topLeftCell="A141" activePane="bottomLeft" state="frozen"/>
      <selection activeCell="C5" sqref="C5"/>
      <selection pane="bottomLeft" activeCell="A551" sqref="A551"/>
    </sheetView>
  </sheetViews>
  <sheetFormatPr defaultColWidth="9.08984375" defaultRowHeight="12.5"/>
  <cols>
    <col min="1" max="1" width="53.90625" style="3" customWidth="1"/>
    <col min="2" max="2" width="13.08984375" style="3" bestFit="1" customWidth="1"/>
    <col min="3" max="4" width="13.08984375" style="3" hidden="1" customWidth="1"/>
    <col min="5" max="5" width="10.90625" style="7" hidden="1" customWidth="1"/>
    <col min="6" max="6" width="14.81640625" style="3" hidden="1" customWidth="1"/>
    <col min="7" max="7" width="11.36328125" style="3" hidden="1" customWidth="1"/>
    <col min="8" max="8" width="11.81640625" style="3" hidden="1" customWidth="1"/>
    <col min="9" max="9" width="12.1796875" style="3" hidden="1" customWidth="1"/>
    <col min="10" max="10" width="11.1796875" style="3" hidden="1" customWidth="1"/>
    <col min="11" max="11" width="10.36328125" style="3" hidden="1" customWidth="1"/>
    <col min="12" max="12" width="10" style="3" hidden="1" customWidth="1"/>
    <col min="13" max="13" width="12.90625" style="3" hidden="1" customWidth="1"/>
    <col min="14" max="14" width="11.1796875" style="3" hidden="1" customWidth="1"/>
    <col min="15" max="15" width="12" style="3" hidden="1" customWidth="1"/>
    <col min="16" max="16" width="10.81640625" style="3" hidden="1" customWidth="1"/>
    <col min="17" max="17" width="11.36328125" style="3" hidden="1" customWidth="1"/>
    <col min="18" max="19" width="12" style="3" hidden="1" customWidth="1"/>
    <col min="20" max="20" width="2" style="3" hidden="1" customWidth="1"/>
    <col min="21" max="21" width="16" style="3" hidden="1" customWidth="1"/>
    <col min="22" max="22" width="11.1796875" style="3" hidden="1" customWidth="1"/>
    <col min="23" max="23" width="14.81640625" style="3" bestFit="1" customWidth="1"/>
    <col min="24" max="24" width="16.81640625" style="4" customWidth="1"/>
    <col min="25" max="25" width="7.6328125" style="3" hidden="1" customWidth="1"/>
    <col min="26" max="26" width="49.81640625" style="3" bestFit="1" customWidth="1"/>
    <col min="27" max="27" width="11.08984375" style="3" bestFit="1" customWidth="1"/>
    <col min="28" max="28" width="12.08984375" style="3" customWidth="1"/>
    <col min="29" max="31" width="9.81640625" style="3" bestFit="1" customWidth="1"/>
    <col min="32" max="16384" width="9.08984375" style="3"/>
  </cols>
  <sheetData>
    <row r="1" spans="1:29">
      <c r="A1" s="3" t="s">
        <v>248</v>
      </c>
    </row>
    <row r="2" spans="1:29" ht="13">
      <c r="A2" s="1" t="s">
        <v>247</v>
      </c>
      <c r="B2" s="1"/>
      <c r="C2" s="1"/>
      <c r="D2" s="1"/>
      <c r="E2" s="2"/>
      <c r="F2" s="1"/>
      <c r="G2" s="1"/>
      <c r="H2" s="1"/>
      <c r="I2" s="1"/>
      <c r="U2" s="6" t="s">
        <v>0</v>
      </c>
      <c r="V2" s="6" t="s">
        <v>1</v>
      </c>
    </row>
    <row r="3" spans="1:29">
      <c r="Q3" s="7">
        <f>SUM(H448:P537)</f>
        <v>-2261.66</v>
      </c>
      <c r="R3" s="3">
        <v>98101.13</v>
      </c>
    </row>
    <row r="4" spans="1:29" ht="13">
      <c r="A4" s="3" t="s">
        <v>249</v>
      </c>
      <c r="B4" s="1"/>
      <c r="C4" s="1"/>
      <c r="D4" s="1"/>
      <c r="E4" s="2"/>
      <c r="F4" s="1"/>
      <c r="G4" s="1"/>
      <c r="H4" s="1"/>
      <c r="I4" s="1"/>
      <c r="Q4" s="7">
        <f>SUM(S449:S539)</f>
        <v>0</v>
      </c>
      <c r="R4" s="7">
        <f>SUM(R487:R496)</f>
        <v>6489.65</v>
      </c>
      <c r="V4" s="3" t="s">
        <v>2</v>
      </c>
    </row>
    <row r="5" spans="1:29" ht="13">
      <c r="A5" s="3" t="s">
        <v>250</v>
      </c>
      <c r="F5" s="8"/>
      <c r="G5" s="40" t="s">
        <v>3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9"/>
      <c r="V5" s="9"/>
    </row>
    <row r="6" spans="1:29" ht="13">
      <c r="E6" s="10" t="s">
        <v>4</v>
      </c>
      <c r="G6" s="9"/>
      <c r="H6" s="9"/>
      <c r="I6" s="9"/>
      <c r="J6" s="9"/>
      <c r="K6" s="9"/>
      <c r="L6" s="9"/>
      <c r="M6" s="9"/>
      <c r="N6" s="9"/>
      <c r="O6" s="9"/>
      <c r="P6" s="9"/>
      <c r="Q6" s="10">
        <f>SUM(Q3:Q4)</f>
        <v>-2261.66</v>
      </c>
      <c r="R6" s="10">
        <f>SUM(R3:R4)</f>
        <v>104590.78</v>
      </c>
      <c r="S6" s="9"/>
      <c r="V6" s="9" t="s">
        <v>5</v>
      </c>
    </row>
    <row r="7" spans="1:29" ht="52.25" customHeight="1">
      <c r="A7" s="9" t="s">
        <v>6</v>
      </c>
      <c r="B7" s="9" t="s">
        <v>7</v>
      </c>
      <c r="C7" s="11" t="s">
        <v>8</v>
      </c>
      <c r="D7" s="11" t="s">
        <v>9</v>
      </c>
      <c r="E7" s="10" t="s">
        <v>10</v>
      </c>
      <c r="F7" s="9" t="s">
        <v>11</v>
      </c>
      <c r="G7" s="9">
        <v>1</v>
      </c>
      <c r="H7" s="9">
        <v>2</v>
      </c>
      <c r="I7" s="9">
        <v>3</v>
      </c>
      <c r="J7" s="9">
        <v>4</v>
      </c>
      <c r="K7" s="9">
        <v>5</v>
      </c>
      <c r="L7" s="9">
        <v>6</v>
      </c>
      <c r="M7" s="9">
        <v>7</v>
      </c>
      <c r="N7" s="9">
        <v>8</v>
      </c>
      <c r="O7" s="9">
        <v>9</v>
      </c>
      <c r="P7" s="9">
        <v>10</v>
      </c>
      <c r="Q7" s="9">
        <v>11</v>
      </c>
      <c r="R7" s="9">
        <v>12</v>
      </c>
      <c r="S7" s="9">
        <v>13</v>
      </c>
      <c r="U7" s="9" t="s">
        <v>12</v>
      </c>
      <c r="V7" s="9" t="s">
        <v>13</v>
      </c>
      <c r="W7" s="9">
        <v>23.24</v>
      </c>
    </row>
    <row r="8" spans="1:29" ht="13">
      <c r="E8" s="10" t="s">
        <v>14</v>
      </c>
      <c r="G8" s="7"/>
      <c r="H8" s="7"/>
      <c r="I8" s="7"/>
      <c r="J8" s="10"/>
      <c r="K8" s="10"/>
      <c r="L8" s="10"/>
      <c r="M8" s="7"/>
      <c r="N8" s="7"/>
      <c r="O8" s="7"/>
      <c r="P8" s="7"/>
      <c r="Q8" s="7"/>
      <c r="R8" s="7"/>
      <c r="S8" s="7"/>
      <c r="T8" s="7"/>
      <c r="U8" s="7" t="s">
        <v>15</v>
      </c>
      <c r="V8" s="12">
        <v>2.3E-2</v>
      </c>
    </row>
    <row r="9" spans="1:29" ht="13">
      <c r="E9" s="10"/>
      <c r="G9" s="4"/>
      <c r="H9" s="4"/>
      <c r="I9" s="4"/>
      <c r="J9" s="14"/>
      <c r="K9" s="14"/>
      <c r="L9" s="1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AB9" s="4"/>
    </row>
    <row r="10" spans="1:29" ht="14.5">
      <c r="A10" s="18" t="s">
        <v>18</v>
      </c>
      <c r="B10" s="5" t="s">
        <v>19</v>
      </c>
      <c r="E10" s="10"/>
      <c r="G10" s="4"/>
      <c r="H10" s="4"/>
      <c r="I10" s="4"/>
      <c r="J10" s="14"/>
      <c r="K10" s="14"/>
      <c r="L10" s="1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AB10" s="4"/>
    </row>
    <row r="11" spans="1:29" ht="13">
      <c r="A11" s="19">
        <v>9234</v>
      </c>
      <c r="E11" s="20" t="s">
        <v>20</v>
      </c>
      <c r="F11" s="13">
        <v>-67090.600000000006</v>
      </c>
      <c r="G11" s="4"/>
      <c r="H11" s="4"/>
      <c r="I11" s="4">
        <v>53647.12</v>
      </c>
      <c r="J11" s="14"/>
      <c r="K11" s="14"/>
      <c r="L11" s="14"/>
      <c r="M11" s="13">
        <v>-1552.95</v>
      </c>
      <c r="N11" s="4"/>
      <c r="O11" s="4"/>
      <c r="P11" s="4"/>
      <c r="Q11" s="4"/>
      <c r="R11" s="4"/>
      <c r="S11" s="13"/>
      <c r="T11" s="4"/>
      <c r="U11" s="4">
        <f t="shared" ref="U11" si="0">SUM(F11:S11)</f>
        <v>-14996.430000000004</v>
      </c>
      <c r="V11" s="4">
        <f>SUM(U11*$V$8)</f>
        <v>-344.91789000000006</v>
      </c>
      <c r="W11" s="4">
        <f>SUM(U11:V11)</f>
        <v>-15341.347890000005</v>
      </c>
      <c r="X11" s="15">
        <f>SUM(W10:W11)</f>
        <v>-15341.347890000005</v>
      </c>
      <c r="AA11" s="13"/>
      <c r="AB11" s="4"/>
    </row>
    <row r="12" spans="1:29" ht="13">
      <c r="E12" s="10"/>
      <c r="G12" s="4"/>
      <c r="H12" s="4"/>
      <c r="I12" s="4"/>
      <c r="J12" s="14"/>
      <c r="K12" s="14"/>
      <c r="L12" s="1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A12" s="13"/>
      <c r="AB12" s="4"/>
    </row>
    <row r="13" spans="1:29" ht="13">
      <c r="E13" s="10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4"/>
      <c r="T13" s="4"/>
      <c r="U13" s="4"/>
      <c r="V13" s="4"/>
      <c r="W13" s="4"/>
      <c r="AB13" s="4"/>
    </row>
    <row r="14" spans="1:29" ht="14.5">
      <c r="A14" s="21" t="s">
        <v>21</v>
      </c>
      <c r="B14" s="5" t="s">
        <v>22</v>
      </c>
      <c r="E14" s="10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4"/>
      <c r="T14" s="4"/>
      <c r="U14" s="4"/>
      <c r="V14" s="4"/>
      <c r="W14" s="4"/>
      <c r="AB14" s="4"/>
    </row>
    <row r="15" spans="1:29" ht="13">
      <c r="A15" s="3" t="s">
        <v>16</v>
      </c>
      <c r="E15" s="10"/>
      <c r="F15" s="13">
        <v>-511.24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4"/>
      <c r="T15" s="4"/>
      <c r="U15" s="4">
        <f t="shared" ref="U15:U16" si="1">SUM(F15:S15)</f>
        <v>-511.24</v>
      </c>
      <c r="V15" s="4">
        <f>SUM(U15*$V$8)</f>
        <v>-11.758520000000001</v>
      </c>
      <c r="W15" s="4">
        <f>SUM(U15:V15)</f>
        <v>-522.99851999999998</v>
      </c>
      <c r="AA15" s="13"/>
      <c r="AB15" s="4"/>
    </row>
    <row r="16" spans="1:29" ht="13">
      <c r="A16" s="3" t="s">
        <v>17</v>
      </c>
      <c r="E16" s="10"/>
      <c r="F16" s="13">
        <v>-727.09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4"/>
      <c r="T16" s="4"/>
      <c r="U16" s="4">
        <f t="shared" si="1"/>
        <v>-727.09</v>
      </c>
      <c r="V16" s="4">
        <f>SUM(U16*$V$8)</f>
        <v>-16.72307</v>
      </c>
      <c r="W16" s="4">
        <f>SUM(U16:V16)</f>
        <v>-743.81307000000004</v>
      </c>
      <c r="X16" s="15">
        <f>SUM(W15:W16)</f>
        <v>-1266.81159</v>
      </c>
      <c r="Y16" s="16">
        <f>SUM(U15:U16)</f>
        <v>-1238.33</v>
      </c>
      <c r="Z16" s="17"/>
      <c r="AA16" s="13"/>
      <c r="AB16" s="4"/>
      <c r="AC16" s="13"/>
    </row>
    <row r="17" spans="1:29" ht="13">
      <c r="E17" s="10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4"/>
      <c r="T17" s="4"/>
      <c r="U17" s="4"/>
      <c r="V17" s="4"/>
      <c r="W17" s="4"/>
      <c r="AB17" s="4"/>
    </row>
    <row r="18" spans="1:29" ht="14.5">
      <c r="A18" s="21" t="s">
        <v>23</v>
      </c>
      <c r="B18" s="5" t="s">
        <v>24</v>
      </c>
      <c r="E18" s="10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4"/>
      <c r="T18" s="4"/>
      <c r="U18" s="4"/>
      <c r="V18" s="4"/>
      <c r="W18" s="4"/>
      <c r="AB18" s="4"/>
    </row>
    <row r="19" spans="1:29" ht="13">
      <c r="A19" s="3" t="s">
        <v>16</v>
      </c>
      <c r="E19" s="10"/>
      <c r="F19" s="13">
        <v>-511.24</v>
      </c>
      <c r="G19" s="13"/>
      <c r="H19" s="13"/>
      <c r="I19" s="13"/>
      <c r="J19" s="13"/>
      <c r="K19" s="13"/>
      <c r="L19" s="13"/>
      <c r="M19" s="13">
        <v>510.83</v>
      </c>
      <c r="N19" s="13"/>
      <c r="O19" s="13"/>
      <c r="P19" s="13"/>
      <c r="Q19" s="13"/>
      <c r="R19" s="13"/>
      <c r="S19" s="4"/>
      <c r="T19" s="4"/>
      <c r="U19" s="4">
        <f t="shared" ref="U19:U20" si="2">SUM(F19:S19)</f>
        <v>-0.41000000000002501</v>
      </c>
      <c r="V19" s="4">
        <f>SUM(U19*$V$8)</f>
        <v>-9.4300000000005751E-3</v>
      </c>
      <c r="W19" s="4">
        <f>SUM(U19:V19)</f>
        <v>-0.41943000000002556</v>
      </c>
      <c r="AA19" s="13"/>
      <c r="AB19" s="4"/>
    </row>
    <row r="20" spans="1:29" ht="13">
      <c r="A20" s="3" t="s">
        <v>17</v>
      </c>
      <c r="E20" s="10"/>
      <c r="F20" s="13">
        <v>-727.09</v>
      </c>
      <c r="G20" s="13"/>
      <c r="H20" s="13"/>
      <c r="I20" s="13"/>
      <c r="J20" s="13"/>
      <c r="K20" s="13"/>
      <c r="L20" s="13"/>
      <c r="M20" s="13">
        <v>726.17</v>
      </c>
      <c r="N20" s="13"/>
      <c r="O20" s="13"/>
      <c r="P20" s="13"/>
      <c r="Q20" s="13"/>
      <c r="R20" s="13"/>
      <c r="S20" s="13"/>
      <c r="T20" s="4"/>
      <c r="U20" s="4">
        <f t="shared" si="2"/>
        <v>-0.92000000000007276</v>
      </c>
      <c r="V20" s="4">
        <f>SUM(U20*$V$8)</f>
        <v>-2.1160000000001674E-2</v>
      </c>
      <c r="W20" s="4">
        <f>SUM(U20:V20)</f>
        <v>-0.94116000000007438</v>
      </c>
      <c r="X20" s="15">
        <f>SUM(W19:W20)</f>
        <v>-1.3605900000000999</v>
      </c>
      <c r="Y20" s="16">
        <f>SUM(U19:U20)</f>
        <v>-1.3300000000000978</v>
      </c>
      <c r="Z20" s="17"/>
      <c r="AA20" s="13"/>
      <c r="AB20" s="4"/>
      <c r="AC20" s="13"/>
    </row>
    <row r="21" spans="1:29" ht="13">
      <c r="E21" s="10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4"/>
      <c r="U21" s="4"/>
      <c r="V21" s="4"/>
      <c r="W21" s="4"/>
      <c r="Y21" s="16"/>
      <c r="AA21" s="13"/>
      <c r="AB21" s="4"/>
      <c r="AC21" s="13"/>
    </row>
    <row r="22" spans="1:29" ht="13">
      <c r="A22" s="22" t="s">
        <v>25</v>
      </c>
      <c r="B22" s="5" t="s">
        <v>26</v>
      </c>
      <c r="E22" s="10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4"/>
      <c r="U22" s="4"/>
      <c r="V22" s="4"/>
      <c r="W22" s="4"/>
      <c r="AA22" s="13"/>
      <c r="AB22" s="4"/>
      <c r="AC22" s="13"/>
    </row>
    <row r="23" spans="1:29" ht="13">
      <c r="A23" s="3" t="s">
        <v>16</v>
      </c>
      <c r="E23" s="10"/>
      <c r="F23" s="13">
        <v>-1022.28</v>
      </c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4"/>
      <c r="U23" s="4">
        <f t="shared" ref="U23:U24" si="3">SUM(F23:S23)</f>
        <v>-1022.28</v>
      </c>
      <c r="V23" s="4">
        <f>SUM(U23*$V$8)</f>
        <v>-23.512439999999998</v>
      </c>
      <c r="W23" s="4">
        <f>SUM(U23:V23)</f>
        <v>-1045.7924399999999</v>
      </c>
      <c r="AA23" s="13"/>
      <c r="AB23" s="4"/>
      <c r="AC23" s="13"/>
    </row>
    <row r="24" spans="1:29" ht="13">
      <c r="A24" s="3" t="s">
        <v>17</v>
      </c>
      <c r="E24" s="10"/>
      <c r="F24" s="13">
        <v>-1454.132376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4"/>
      <c r="U24" s="4">
        <f t="shared" si="3"/>
        <v>-1454.132376</v>
      </c>
      <c r="V24" s="4">
        <f>SUM(U24*$V$8)</f>
        <v>-33.445044648</v>
      </c>
      <c r="W24" s="4">
        <f>SUM(U24:V24)</f>
        <v>-1487.577420648</v>
      </c>
      <c r="X24" s="15">
        <f>SUM(W23:W24)</f>
        <v>-2533.3698606480002</v>
      </c>
      <c r="Y24" s="16">
        <f>SUM(U23:U24)</f>
        <v>-2476.4123760000002</v>
      </c>
      <c r="Z24" s="17"/>
      <c r="AA24" s="13"/>
      <c r="AB24" s="4"/>
      <c r="AC24" s="13"/>
    </row>
    <row r="25" spans="1:29" ht="13">
      <c r="E25" s="10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4"/>
      <c r="U25" s="4"/>
      <c r="V25" s="4"/>
      <c r="W25" s="4"/>
      <c r="Y25" s="16"/>
      <c r="AA25" s="13"/>
      <c r="AB25" s="4"/>
      <c r="AC25" s="13"/>
    </row>
    <row r="26" spans="1:29" ht="14.5">
      <c r="A26" s="21" t="s">
        <v>27</v>
      </c>
      <c r="B26" s="5" t="s">
        <v>28</v>
      </c>
      <c r="E26" s="10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4"/>
      <c r="U26" s="4"/>
      <c r="V26" s="4"/>
      <c r="W26" s="4"/>
      <c r="AA26" s="13"/>
      <c r="AB26" s="4"/>
      <c r="AC26" s="13"/>
    </row>
    <row r="27" spans="1:29" ht="13">
      <c r="A27" s="3" t="s">
        <v>16</v>
      </c>
      <c r="E27" s="10"/>
      <c r="F27" s="13">
        <v>-511.29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4"/>
      <c r="U27" s="4">
        <f t="shared" ref="U27:U28" si="4">SUM(F27:S27)</f>
        <v>-511.29</v>
      </c>
      <c r="V27" s="4">
        <f>SUM(U27*$V$8)</f>
        <v>-11.75967</v>
      </c>
      <c r="W27" s="4">
        <f>SUM(U27:V27)</f>
        <v>-523.04966999999999</v>
      </c>
      <c r="AA27" s="13"/>
      <c r="AB27" s="4"/>
      <c r="AC27" s="13"/>
    </row>
    <row r="28" spans="1:29" ht="13">
      <c r="A28" s="3" t="s">
        <v>17</v>
      </c>
      <c r="E28" s="10"/>
      <c r="F28" s="13">
        <v>-727.14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4"/>
      <c r="U28" s="4">
        <f t="shared" si="4"/>
        <v>-727.14</v>
      </c>
      <c r="V28" s="4">
        <f>SUM(U28*$V$8)</f>
        <v>-16.724219999999999</v>
      </c>
      <c r="W28" s="4">
        <f>SUM(U28:V28)</f>
        <v>-743.86421999999993</v>
      </c>
      <c r="X28" s="15">
        <f>SUM(W27:W28)</f>
        <v>-1266.9138899999998</v>
      </c>
      <c r="Y28" s="16">
        <f>SUM(U27:U28)</f>
        <v>-1238.43</v>
      </c>
      <c r="Z28" s="17"/>
      <c r="AA28" s="13"/>
      <c r="AB28" s="4"/>
      <c r="AC28" s="13"/>
    </row>
    <row r="29" spans="1:29" ht="13">
      <c r="E29" s="10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4"/>
      <c r="U29" s="4"/>
      <c r="V29" s="4"/>
      <c r="W29" s="4"/>
      <c r="Y29" s="16"/>
      <c r="AA29" s="13"/>
      <c r="AB29" s="4"/>
      <c r="AC29" s="13"/>
    </row>
    <row r="30" spans="1:29" ht="14.5">
      <c r="A30" s="21" t="s">
        <v>29</v>
      </c>
      <c r="B30" s="5" t="s">
        <v>30</v>
      </c>
      <c r="E30" s="10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4"/>
      <c r="U30" s="4"/>
      <c r="V30" s="4"/>
      <c r="W30" s="4"/>
      <c r="AA30" s="13"/>
      <c r="AB30" s="4"/>
      <c r="AC30" s="13"/>
    </row>
    <row r="31" spans="1:29" ht="13">
      <c r="A31" s="3" t="s">
        <v>16</v>
      </c>
      <c r="E31" s="10"/>
      <c r="F31" s="13">
        <v>-1022.278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4"/>
      <c r="U31" s="4">
        <f t="shared" ref="U31:U32" si="5">SUM(F31:S31)</f>
        <v>-1022.278</v>
      </c>
      <c r="V31" s="4">
        <f>SUM(U31*$V$8)</f>
        <v>-23.512394</v>
      </c>
      <c r="W31" s="4">
        <f>SUM(U31:V31)</f>
        <v>-1045.7903940000001</v>
      </c>
      <c r="AA31" s="13"/>
      <c r="AB31" s="4"/>
      <c r="AC31" s="13"/>
    </row>
    <row r="32" spans="1:29" ht="13">
      <c r="A32" s="3" t="s">
        <v>17</v>
      </c>
      <c r="E32" s="10"/>
      <c r="F32" s="13">
        <v>-1454.14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4"/>
      <c r="U32" s="4">
        <f t="shared" si="5"/>
        <v>-1454.14</v>
      </c>
      <c r="V32" s="4">
        <f>SUM(U32*$V$8)</f>
        <v>-33.445219999999999</v>
      </c>
      <c r="W32" s="4">
        <f>SUM(U32:V32)</f>
        <v>-1487.5852200000002</v>
      </c>
      <c r="X32" s="15">
        <f>SUM(W31:W32)</f>
        <v>-2533.3756140000005</v>
      </c>
      <c r="Y32" s="16">
        <f>SUM(U31:U32)</f>
        <v>-2476.4180000000001</v>
      </c>
      <c r="Z32" s="17"/>
      <c r="AA32" s="13"/>
      <c r="AB32" s="4"/>
      <c r="AC32" s="13"/>
    </row>
    <row r="33" spans="1:29" ht="13">
      <c r="E33" s="10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4"/>
      <c r="U33" s="4"/>
      <c r="V33" s="4"/>
      <c r="W33" s="4"/>
      <c r="Y33" s="16"/>
      <c r="AA33" s="13"/>
      <c r="AB33" s="4"/>
      <c r="AC33" s="13"/>
    </row>
    <row r="34" spans="1:29" ht="13">
      <c r="E34" s="10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4"/>
      <c r="U34" s="4"/>
      <c r="V34" s="4"/>
      <c r="W34" s="4"/>
      <c r="Y34" s="16"/>
      <c r="AA34" s="13"/>
      <c r="AB34" s="4"/>
      <c r="AC34" s="13"/>
    </row>
    <row r="35" spans="1:29" ht="14.5">
      <c r="A35" s="21" t="s">
        <v>31</v>
      </c>
      <c r="B35" s="5" t="s">
        <v>32</v>
      </c>
      <c r="E35" s="10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4"/>
      <c r="U35" s="4"/>
      <c r="V35" s="4"/>
      <c r="W35" s="4"/>
      <c r="AA35" s="13"/>
      <c r="AB35" s="4"/>
      <c r="AC35" s="13"/>
    </row>
    <row r="36" spans="1:29" ht="13">
      <c r="A36" s="3" t="s">
        <v>16</v>
      </c>
      <c r="E36" s="10"/>
      <c r="F36" s="13">
        <v>-1022.278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4"/>
      <c r="U36" s="4">
        <f t="shared" ref="U36:U37" si="6">SUM(F36:S36)</f>
        <v>-1022.278</v>
      </c>
      <c r="V36" s="4">
        <f>SUM(U36*$V$8)</f>
        <v>-23.512394</v>
      </c>
      <c r="W36" s="4">
        <f>SUM(U36:V36)</f>
        <v>-1045.7903940000001</v>
      </c>
      <c r="AA36" s="13"/>
      <c r="AB36" s="4"/>
      <c r="AC36" s="13"/>
    </row>
    <row r="37" spans="1:29" ht="13">
      <c r="A37" s="3" t="s">
        <v>17</v>
      </c>
      <c r="E37" s="10"/>
      <c r="F37" s="13">
        <v>-1454.14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4"/>
      <c r="U37" s="4">
        <f t="shared" si="6"/>
        <v>-1454.14</v>
      </c>
      <c r="V37" s="4">
        <f>SUM(U37*$V$8)</f>
        <v>-33.445219999999999</v>
      </c>
      <c r="W37" s="4">
        <f>SUM(U37:V37)</f>
        <v>-1487.5852200000002</v>
      </c>
      <c r="X37" s="15">
        <f>SUM(W36:W37)</f>
        <v>-2533.3756140000005</v>
      </c>
      <c r="Y37" s="16">
        <f>SUM(U36:U37)</f>
        <v>-2476.4180000000001</v>
      </c>
      <c r="Z37" s="17"/>
      <c r="AA37" s="13"/>
      <c r="AB37" s="4"/>
      <c r="AC37" s="13"/>
    </row>
    <row r="38" spans="1:29" ht="13">
      <c r="E38" s="10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4"/>
      <c r="U38" s="4"/>
      <c r="V38" s="4"/>
      <c r="W38" s="4"/>
      <c r="Y38" s="16"/>
      <c r="AA38" s="13"/>
      <c r="AB38" s="4"/>
      <c r="AC38" s="13"/>
    </row>
    <row r="39" spans="1:29" ht="14.5">
      <c r="A39" s="21" t="s">
        <v>33</v>
      </c>
      <c r="B39" s="5" t="s">
        <v>34</v>
      </c>
      <c r="E39" s="10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4"/>
      <c r="U39" s="4"/>
      <c r="V39" s="4"/>
      <c r="W39" s="4"/>
      <c r="AA39" s="13"/>
      <c r="AB39" s="4"/>
      <c r="AC39" s="13"/>
    </row>
    <row r="40" spans="1:29" ht="13">
      <c r="A40" s="3" t="s">
        <v>16</v>
      </c>
      <c r="E40" s="10"/>
      <c r="F40" s="13">
        <v>-511.19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4"/>
      <c r="U40" s="4">
        <f t="shared" ref="U40:U41" si="7">SUM(F40:S40)</f>
        <v>-511.19</v>
      </c>
      <c r="V40" s="4">
        <f>SUM(U40*$V$8)</f>
        <v>-11.75737</v>
      </c>
      <c r="W40" s="4">
        <f>SUM(U40:V40)</f>
        <v>-522.94736999999998</v>
      </c>
      <c r="AA40" s="13"/>
      <c r="AB40" s="4"/>
      <c r="AC40" s="13"/>
    </row>
    <row r="41" spans="1:29" ht="13">
      <c r="A41" s="3" t="s">
        <v>17</v>
      </c>
      <c r="E41" s="10"/>
      <c r="F41" s="13">
        <v>-727.02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4"/>
      <c r="U41" s="4">
        <f t="shared" si="7"/>
        <v>-727.02</v>
      </c>
      <c r="V41" s="4">
        <f>SUM(U41*$V$8)</f>
        <v>-16.72146</v>
      </c>
      <c r="W41" s="4">
        <f>SUM(U41:V41)</f>
        <v>-743.74145999999996</v>
      </c>
      <c r="X41" s="15">
        <f>SUM(W40:W41)</f>
        <v>-1266.6888300000001</v>
      </c>
      <c r="Y41" s="16">
        <f>SUM(U40:U41)</f>
        <v>-1238.21</v>
      </c>
      <c r="Z41" s="17"/>
      <c r="AA41" s="13"/>
      <c r="AB41" s="4"/>
      <c r="AC41" s="13"/>
    </row>
    <row r="42" spans="1:29" ht="13">
      <c r="E42" s="10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4"/>
      <c r="U42" s="4"/>
      <c r="V42" s="4"/>
      <c r="W42" s="4"/>
      <c r="Y42" s="16"/>
      <c r="AA42" s="13"/>
      <c r="AB42" s="4"/>
      <c r="AC42" s="13"/>
    </row>
    <row r="43" spans="1:29" ht="14.5">
      <c r="A43" s="21" t="s">
        <v>35</v>
      </c>
      <c r="B43" s="5" t="s">
        <v>36</v>
      </c>
      <c r="E43" s="10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4"/>
      <c r="U43" s="4"/>
      <c r="V43" s="4"/>
      <c r="W43" s="4"/>
      <c r="AB43" s="4"/>
    </row>
    <row r="44" spans="1:29" ht="13">
      <c r="A44" s="3" t="s">
        <v>16</v>
      </c>
      <c r="E44" s="10"/>
      <c r="F44" s="13">
        <v>-511.19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4"/>
      <c r="U44" s="4">
        <f t="shared" ref="U44:U45" si="8">SUM(F44:S44)</f>
        <v>-511.19</v>
      </c>
      <c r="V44" s="4">
        <f>SUM(U44*$V$8)</f>
        <v>-11.75737</v>
      </c>
      <c r="W44" s="4">
        <f>SUM(U44:V44)</f>
        <v>-522.94736999999998</v>
      </c>
      <c r="AB44" s="4"/>
    </row>
    <row r="45" spans="1:29" ht="13">
      <c r="A45" s="3" t="s">
        <v>17</v>
      </c>
      <c r="E45" s="10"/>
      <c r="F45" s="13">
        <v>-727.02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4"/>
      <c r="U45" s="4">
        <f t="shared" si="8"/>
        <v>-727.02</v>
      </c>
      <c r="V45" s="4">
        <f>SUM(U45*$V$8)</f>
        <v>-16.72146</v>
      </c>
      <c r="W45" s="4">
        <f>SUM(U45:V45)</f>
        <v>-743.74145999999996</v>
      </c>
      <c r="X45" s="15">
        <f>SUM(W44:W45)</f>
        <v>-1266.6888300000001</v>
      </c>
      <c r="AB45" s="4"/>
    </row>
    <row r="46" spans="1:29" ht="13">
      <c r="E46" s="10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4"/>
      <c r="U46" s="4"/>
      <c r="V46" s="4"/>
      <c r="W46" s="4"/>
      <c r="AB46" s="4"/>
    </row>
    <row r="47" spans="1:29" ht="13">
      <c r="A47" s="3">
        <v>9238</v>
      </c>
      <c r="E47" s="10"/>
      <c r="F47" s="13">
        <v>0</v>
      </c>
      <c r="G47" s="13"/>
      <c r="H47" s="13">
        <v>2465.21</v>
      </c>
      <c r="I47" s="13">
        <v>1614.04</v>
      </c>
      <c r="J47" s="13"/>
      <c r="K47" s="13">
        <v>1130.75</v>
      </c>
      <c r="L47" s="13"/>
      <c r="M47" s="13"/>
      <c r="N47" s="13"/>
      <c r="O47" s="13"/>
      <c r="P47" s="13"/>
      <c r="Q47" s="13"/>
      <c r="R47" s="13"/>
      <c r="S47" s="13"/>
      <c r="T47" s="4"/>
      <c r="U47" s="4">
        <f t="shared" ref="U47:U48" si="9">SUM(F47:S47)</f>
        <v>5210</v>
      </c>
      <c r="V47" s="4">
        <f>SUM(U47*$V$8)</f>
        <v>119.83</v>
      </c>
      <c r="W47" s="4">
        <f>SUM(U47:V47)</f>
        <v>5329.83</v>
      </c>
      <c r="AB47" s="4"/>
    </row>
    <row r="48" spans="1:29" ht="13">
      <c r="A48" s="3">
        <v>9731</v>
      </c>
      <c r="E48" s="10"/>
      <c r="F48" s="13">
        <v>-77182.48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19137.509999999998</v>
      </c>
      <c r="R48" s="13"/>
      <c r="S48" s="13"/>
      <c r="T48" s="4"/>
      <c r="U48" s="4">
        <f t="shared" si="9"/>
        <v>-58044.97</v>
      </c>
      <c r="V48" s="4">
        <f>SUM(U48*$V$8)</f>
        <v>-1335.03431</v>
      </c>
      <c r="W48" s="4">
        <f>SUM(U48:V48)</f>
        <v>-59380.004310000004</v>
      </c>
      <c r="X48" s="15">
        <f>SUM(W47:W48)</f>
        <v>-54050.174310000002</v>
      </c>
      <c r="AB48" s="4"/>
    </row>
    <row r="49" spans="1:59" ht="13">
      <c r="E49" s="10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4"/>
      <c r="U49" s="4"/>
      <c r="V49" s="4"/>
      <c r="W49" s="4"/>
      <c r="AB49" s="4"/>
    </row>
    <row r="50" spans="1:59" ht="13">
      <c r="E50" s="10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4"/>
      <c r="U50" s="4"/>
      <c r="V50" s="4"/>
      <c r="W50" s="4"/>
      <c r="AB50" s="4"/>
    </row>
    <row r="51" spans="1:59" ht="13">
      <c r="E51" s="10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4"/>
      <c r="U51" s="4"/>
      <c r="V51" s="4"/>
      <c r="W51" s="4"/>
      <c r="AB51" s="4"/>
    </row>
    <row r="52" spans="1:59" ht="13">
      <c r="E52" s="10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4"/>
      <c r="U52" s="4"/>
      <c r="V52" s="4"/>
      <c r="W52" s="4"/>
      <c r="AB52" s="4"/>
    </row>
    <row r="53" spans="1:59" ht="13">
      <c r="E53" s="10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4"/>
      <c r="U53" s="4"/>
      <c r="V53" s="4"/>
      <c r="W53" s="4"/>
      <c r="AB53" s="4"/>
    </row>
    <row r="54" spans="1:59" ht="13">
      <c r="E54" s="10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4"/>
      <c r="U54" s="4"/>
      <c r="V54" s="4"/>
      <c r="W54" s="4"/>
      <c r="AB54" s="4"/>
    </row>
    <row r="55" spans="1:59" ht="13">
      <c r="A55" s="5" t="s">
        <v>37</v>
      </c>
      <c r="B55" s="5" t="s">
        <v>38</v>
      </c>
      <c r="C55" s="5"/>
      <c r="D55" s="5"/>
      <c r="E55" s="2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4"/>
      <c r="U55" s="4"/>
      <c r="V55" s="4"/>
      <c r="W55" s="4"/>
      <c r="Y55" s="7"/>
      <c r="Z55" s="7"/>
      <c r="AA55" s="13"/>
      <c r="AB55" s="4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</row>
    <row r="56" spans="1:59">
      <c r="A56" s="3" t="s">
        <v>39</v>
      </c>
      <c r="F56" s="13">
        <v>-34903.670616000003</v>
      </c>
      <c r="G56" s="13"/>
      <c r="H56" s="13">
        <v>2053.16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4"/>
      <c r="U56" s="4">
        <f t="shared" ref="U56:U61" si="10">SUM(F56:S56)</f>
        <v>-32850.510616</v>
      </c>
      <c r="V56" s="4">
        <f>SUM(U56*$V$8)</f>
        <v>-755.56174416800002</v>
      </c>
      <c r="W56" s="4">
        <f t="shared" ref="W56:W61" si="11">SUM(U56:V56)</f>
        <v>-33606.072360168</v>
      </c>
      <c r="X56" s="24"/>
      <c r="Y56" s="13"/>
      <c r="Z56" s="7"/>
      <c r="AA56" s="13"/>
      <c r="AB56" s="24"/>
      <c r="AC56" s="13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</row>
    <row r="57" spans="1:59">
      <c r="A57" s="3" t="s">
        <v>40</v>
      </c>
      <c r="F57" s="13">
        <v>-26803.895976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4"/>
      <c r="U57" s="4">
        <f t="shared" si="10"/>
        <v>-26803.895976</v>
      </c>
      <c r="V57" s="4">
        <f t="shared" ref="V57:V61" si="12">SUM(U57*$V$8)</f>
        <v>-616.48960744800002</v>
      </c>
      <c r="W57" s="4">
        <f t="shared" si="11"/>
        <v>-27420.385583447998</v>
      </c>
      <c r="X57" s="24"/>
      <c r="Y57" s="13"/>
      <c r="Z57" s="7"/>
      <c r="AA57" s="13"/>
      <c r="AB57" s="24"/>
      <c r="AC57" s="13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</row>
    <row r="58" spans="1:59">
      <c r="A58" s="3" t="s">
        <v>16</v>
      </c>
      <c r="F58" s="13">
        <v>-2215.4709599999996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>
        <v>2215.4699999999998</v>
      </c>
      <c r="S58" s="13"/>
      <c r="T58" s="4"/>
      <c r="U58" s="4">
        <f t="shared" si="10"/>
        <v>-9.5999999984996975E-4</v>
      </c>
      <c r="V58" s="4">
        <f t="shared" si="12"/>
        <v>-2.2079999996549305E-5</v>
      </c>
      <c r="W58" s="4">
        <f t="shared" si="11"/>
        <v>-9.8207999984651901E-4</v>
      </c>
      <c r="X58" s="24"/>
      <c r="Y58" s="13"/>
      <c r="Z58" s="7"/>
      <c r="AA58" s="13"/>
      <c r="AB58" s="24"/>
      <c r="AC58" s="13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</row>
    <row r="59" spans="1:59">
      <c r="A59" s="3" t="s">
        <v>41</v>
      </c>
      <c r="F59" s="13">
        <v>-24866.817552000004</v>
      </c>
      <c r="G59" s="13"/>
      <c r="H59" s="13">
        <v>1462.75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4"/>
      <c r="U59" s="4">
        <f t="shared" si="10"/>
        <v>-23404.067552000004</v>
      </c>
      <c r="V59" s="4">
        <f t="shared" si="12"/>
        <v>-538.29355369600012</v>
      </c>
      <c r="W59" s="4">
        <f t="shared" si="11"/>
        <v>-23942.361105696004</v>
      </c>
      <c r="X59" s="24"/>
      <c r="Y59" s="13"/>
      <c r="Z59" s="7"/>
      <c r="AA59" s="13"/>
      <c r="AB59" s="24"/>
      <c r="AC59" s="13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</row>
    <row r="60" spans="1:59">
      <c r="A60" s="3" t="s">
        <v>42</v>
      </c>
      <c r="F60" s="13">
        <v>-717.78376800000001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4"/>
      <c r="U60" s="4">
        <f t="shared" si="10"/>
        <v>-717.78376800000001</v>
      </c>
      <c r="V60" s="4">
        <f t="shared" si="12"/>
        <v>-16.509026664</v>
      </c>
      <c r="W60" s="4">
        <f t="shared" si="11"/>
        <v>-734.29279466399998</v>
      </c>
      <c r="X60" s="24"/>
      <c r="Y60" s="13"/>
      <c r="Z60" s="7"/>
      <c r="AA60" s="13"/>
      <c r="AB60" s="24"/>
      <c r="AC60" s="13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</row>
    <row r="61" spans="1:59">
      <c r="A61" s="3" t="s">
        <v>43</v>
      </c>
      <c r="F61" s="13">
        <v>-329.19314400000002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>
        <v>329.93</v>
      </c>
      <c r="S61" s="13"/>
      <c r="T61" s="4"/>
      <c r="U61" s="4">
        <f t="shared" si="10"/>
        <v>0.73685599999998885</v>
      </c>
      <c r="V61" s="4">
        <f t="shared" si="12"/>
        <v>1.6947687999999742E-2</v>
      </c>
      <c r="W61" s="4">
        <f t="shared" si="11"/>
        <v>0.75380368799998865</v>
      </c>
      <c r="X61" s="25">
        <f>SUM(W56:W61)</f>
        <v>-85702.359022367993</v>
      </c>
      <c r="Y61" s="16">
        <f>SUM(U56:U61)</f>
        <v>-83775.522015999988</v>
      </c>
      <c r="Z61" s="7"/>
      <c r="AA61" s="13"/>
      <c r="AB61" s="24"/>
      <c r="AC61" s="13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</row>
    <row r="62" spans="1:59"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4"/>
      <c r="U62" s="4"/>
      <c r="V62" s="4"/>
      <c r="W62" s="4"/>
      <c r="X62" s="24"/>
      <c r="Y62" s="16"/>
      <c r="Z62" s="7"/>
      <c r="AA62" s="13"/>
      <c r="AB62" s="24"/>
      <c r="AC62" s="13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</row>
    <row r="63" spans="1:59"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4"/>
      <c r="U63" s="4"/>
      <c r="V63" s="4"/>
      <c r="W63" s="4"/>
      <c r="X63" s="24"/>
      <c r="Y63" s="16"/>
      <c r="Z63" s="7"/>
      <c r="AA63" s="13"/>
      <c r="AB63" s="24"/>
      <c r="AC63" s="13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</row>
    <row r="64" spans="1:59" ht="13">
      <c r="A64" s="5" t="s">
        <v>44</v>
      </c>
      <c r="B64" s="5" t="s">
        <v>45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4"/>
      <c r="U64" s="4"/>
      <c r="V64" s="4"/>
      <c r="W64" s="4"/>
      <c r="X64" s="24"/>
      <c r="Y64" s="16"/>
      <c r="Z64" s="7"/>
      <c r="AA64" s="13"/>
      <c r="AB64" s="24"/>
      <c r="AC64" s="13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</row>
    <row r="65" spans="1:59">
      <c r="A65" s="3" t="s">
        <v>16</v>
      </c>
      <c r="F65" s="13">
        <v>-511.19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4"/>
      <c r="U65" s="4">
        <f t="shared" ref="U65:U66" si="13">SUM(F65:S65)</f>
        <v>-511.19</v>
      </c>
      <c r="V65" s="4">
        <f t="shared" ref="V65:V66" si="14">SUM(U65*$V$8)</f>
        <v>-11.75737</v>
      </c>
      <c r="W65" s="4">
        <f>SUM(U65:V65)</f>
        <v>-522.94736999999998</v>
      </c>
      <c r="X65" s="24"/>
      <c r="Y65" s="16"/>
      <c r="Z65" s="7"/>
      <c r="AA65" s="13"/>
      <c r="AB65" s="24"/>
      <c r="AC65" s="13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</row>
    <row r="66" spans="1:59">
      <c r="A66" s="3" t="s">
        <v>17</v>
      </c>
      <c r="F66" s="13">
        <v>-727.02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4"/>
      <c r="U66" s="4">
        <f t="shared" si="13"/>
        <v>-727.02</v>
      </c>
      <c r="V66" s="4">
        <f t="shared" si="14"/>
        <v>-16.72146</v>
      </c>
      <c r="W66" s="4">
        <f>SUM(U66:V66)</f>
        <v>-743.74145999999996</v>
      </c>
      <c r="X66" s="25">
        <f>SUM(W65:W66)</f>
        <v>-1266.6888300000001</v>
      </c>
      <c r="Y66" s="16"/>
      <c r="Z66" s="7"/>
      <c r="AA66" s="13"/>
      <c r="AB66" s="24"/>
      <c r="AC66" s="13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</row>
    <row r="67" spans="1:59"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4"/>
      <c r="U67" s="4"/>
      <c r="V67" s="4"/>
      <c r="W67" s="4"/>
      <c r="X67" s="24"/>
      <c r="Y67" s="16"/>
      <c r="Z67" s="7"/>
      <c r="AA67" s="13"/>
      <c r="AB67" s="24"/>
      <c r="AC67" s="13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</row>
    <row r="68" spans="1:59" ht="13">
      <c r="A68" s="5" t="s">
        <v>46</v>
      </c>
      <c r="B68" s="5" t="s">
        <v>47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4"/>
      <c r="U68" s="4"/>
      <c r="V68" s="4"/>
      <c r="W68" s="4"/>
      <c r="X68" s="24"/>
      <c r="Y68" s="16"/>
      <c r="Z68" s="7"/>
      <c r="AA68" s="13"/>
      <c r="AB68" s="24"/>
      <c r="AC68" s="13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</row>
    <row r="69" spans="1:59">
      <c r="A69" s="19">
        <v>9731</v>
      </c>
      <c r="F69" s="13">
        <v>-7156.7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4"/>
      <c r="U69" s="4">
        <f t="shared" ref="U69" si="15">SUM(F69:S69)</f>
        <v>-7156.7</v>
      </c>
      <c r="V69" s="4">
        <f t="shared" ref="V69" si="16">SUM(U69*$V$8)</f>
        <v>-164.60409999999999</v>
      </c>
      <c r="W69" s="4">
        <f>SUM(U69:V69)</f>
        <v>-7321.3040999999994</v>
      </c>
      <c r="X69" s="25">
        <f>SUM(W68:W69)</f>
        <v>-7321.3040999999994</v>
      </c>
      <c r="Y69" s="16"/>
      <c r="Z69" s="7"/>
      <c r="AA69" s="13"/>
      <c r="AB69" s="24"/>
      <c r="AC69" s="13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</row>
    <row r="70" spans="1:59"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4"/>
      <c r="U70" s="4"/>
      <c r="V70" s="4"/>
      <c r="W70" s="4"/>
      <c r="X70" s="24"/>
      <c r="Y70" s="16"/>
      <c r="Z70" s="7"/>
      <c r="AA70" s="13"/>
      <c r="AB70" s="24"/>
      <c r="AC70" s="13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</row>
    <row r="71" spans="1:59" ht="14.5">
      <c r="A71" s="21" t="s">
        <v>48</v>
      </c>
      <c r="B71" s="5" t="s">
        <v>49</v>
      </c>
      <c r="E71" s="10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4"/>
      <c r="U71" s="4"/>
      <c r="V71" s="4"/>
      <c r="W71" s="4"/>
      <c r="Y71" s="16"/>
      <c r="Z71" s="7"/>
      <c r="AA71" s="13"/>
      <c r="AB71" s="24"/>
      <c r="AC71" s="13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</row>
    <row r="72" spans="1:59" ht="13">
      <c r="A72" s="3" t="s">
        <v>16</v>
      </c>
      <c r="E72" s="10"/>
      <c r="F72" s="13">
        <v>-511.19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4"/>
      <c r="U72" s="4">
        <f t="shared" ref="U72:U73" si="17">SUM(F72:S72)</f>
        <v>-511.19</v>
      </c>
      <c r="V72" s="4">
        <f t="shared" ref="V72:V73" si="18">SUM(U72*$V$8)</f>
        <v>-11.75737</v>
      </c>
      <c r="W72" s="4">
        <f>SUM(U72:V72)</f>
        <v>-522.94736999999998</v>
      </c>
      <c r="X72" s="24"/>
      <c r="Y72" s="16"/>
      <c r="Z72" s="7"/>
      <c r="AA72" s="13"/>
      <c r="AB72" s="24"/>
      <c r="AC72" s="13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</row>
    <row r="73" spans="1:59" ht="13">
      <c r="A73" s="3" t="s">
        <v>17</v>
      </c>
      <c r="E73" s="10"/>
      <c r="F73" s="13">
        <v>-727.02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4"/>
      <c r="U73" s="4">
        <f t="shared" si="17"/>
        <v>-727.02</v>
      </c>
      <c r="V73" s="4">
        <f t="shared" si="18"/>
        <v>-16.72146</v>
      </c>
      <c r="W73" s="4">
        <f>SUM(U73:V73)</f>
        <v>-743.74145999999996</v>
      </c>
      <c r="X73" s="25">
        <f>SUM(W72:W73)</f>
        <v>-1266.6888300000001</v>
      </c>
      <c r="Y73" s="16"/>
      <c r="Z73" s="7"/>
      <c r="AA73" s="13"/>
      <c r="AB73" s="24"/>
      <c r="AC73" s="13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</row>
    <row r="74" spans="1:59"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4"/>
      <c r="U74" s="4"/>
      <c r="V74" s="4"/>
      <c r="W74" s="4"/>
      <c r="X74" s="24"/>
      <c r="Y74" s="16"/>
      <c r="Z74" s="7"/>
      <c r="AA74" s="13"/>
      <c r="AB74" s="24"/>
      <c r="AC74" s="13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  <row r="75" spans="1:59" ht="13">
      <c r="A75" s="5" t="s">
        <v>50</v>
      </c>
      <c r="B75" s="5" t="s">
        <v>51</v>
      </c>
      <c r="E75" s="10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4"/>
      <c r="U75" s="4"/>
      <c r="V75" s="4"/>
      <c r="W75" s="4"/>
      <c r="Y75" s="16"/>
      <c r="Z75" s="7"/>
      <c r="AA75" s="13"/>
      <c r="AB75" s="24"/>
      <c r="AC75" s="13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</row>
    <row r="76" spans="1:59" ht="13">
      <c r="A76" s="3" t="s">
        <v>16</v>
      </c>
      <c r="E76" s="10"/>
      <c r="F76" s="13">
        <v>-511.19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4"/>
      <c r="U76" s="4">
        <f t="shared" ref="U76:U77" si="19">SUM(F76:S76)</f>
        <v>-511.19</v>
      </c>
      <c r="V76" s="4">
        <f t="shared" ref="V76:V77" si="20">SUM(U76*$V$8)</f>
        <v>-11.75737</v>
      </c>
      <c r="W76" s="4">
        <f>SUM(U76:V76)</f>
        <v>-522.94736999999998</v>
      </c>
      <c r="X76" s="24"/>
      <c r="Y76" s="16"/>
      <c r="Z76" s="7"/>
      <c r="AA76" s="13"/>
      <c r="AB76" s="24"/>
      <c r="AC76" s="13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</row>
    <row r="77" spans="1:59" ht="13">
      <c r="A77" s="3" t="s">
        <v>17</v>
      </c>
      <c r="E77" s="10"/>
      <c r="F77" s="13">
        <v>-727.02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4"/>
      <c r="U77" s="4">
        <f t="shared" si="19"/>
        <v>-727.02</v>
      </c>
      <c r="V77" s="4">
        <f t="shared" si="20"/>
        <v>-16.72146</v>
      </c>
      <c r="W77" s="4">
        <f>SUM(U77:V77)</f>
        <v>-743.74145999999996</v>
      </c>
      <c r="X77" s="25">
        <f>SUM(W76:W77)</f>
        <v>-1266.6888300000001</v>
      </c>
      <c r="Y77" s="16"/>
      <c r="Z77" s="7"/>
      <c r="AA77" s="13"/>
      <c r="AB77" s="24"/>
      <c r="AC77" s="13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</row>
    <row r="78" spans="1:59"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4"/>
      <c r="U78" s="4"/>
      <c r="V78" s="4"/>
      <c r="W78" s="4"/>
      <c r="X78" s="24"/>
      <c r="Y78" s="16"/>
      <c r="Z78" s="7"/>
      <c r="AA78" s="13"/>
      <c r="AB78" s="24"/>
      <c r="AC78" s="13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</row>
    <row r="79" spans="1:59" ht="13">
      <c r="A79" s="5" t="s">
        <v>52</v>
      </c>
      <c r="B79" s="3" t="s">
        <v>53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4"/>
      <c r="U79" s="4"/>
      <c r="V79" s="4"/>
      <c r="W79" s="4"/>
      <c r="X79" s="24"/>
      <c r="Y79" s="16"/>
      <c r="Z79" s="7"/>
      <c r="AA79" s="13"/>
      <c r="AB79" s="24"/>
      <c r="AC79" s="13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</row>
    <row r="80" spans="1:59">
      <c r="A80" s="3" t="s">
        <v>16</v>
      </c>
      <c r="F80" s="13">
        <v>-511.19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4"/>
      <c r="U80" s="4">
        <f t="shared" ref="U80:U81" si="21">SUM(F80:S80)</f>
        <v>-511.19</v>
      </c>
      <c r="V80" s="4">
        <f t="shared" ref="V80:V81" si="22">SUM(U80*$V$8)</f>
        <v>-11.75737</v>
      </c>
      <c r="W80" s="4">
        <f>SUM(U80:V80)</f>
        <v>-522.94736999999998</v>
      </c>
      <c r="X80" s="24"/>
      <c r="Y80" s="16"/>
      <c r="Z80" s="7"/>
      <c r="AA80" s="13"/>
      <c r="AB80" s="24"/>
      <c r="AC80" s="13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</row>
    <row r="81" spans="1:59">
      <c r="A81" s="3" t="s">
        <v>17</v>
      </c>
      <c r="F81" s="13">
        <v>-727.02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4"/>
      <c r="U81" s="4">
        <f t="shared" si="21"/>
        <v>-727.02</v>
      </c>
      <c r="V81" s="4">
        <f t="shared" si="22"/>
        <v>-16.72146</v>
      </c>
      <c r="W81" s="4">
        <f>SUM(U81:V81)</f>
        <v>-743.74145999999996</v>
      </c>
      <c r="X81" s="25">
        <f>SUM(W80:W81)</f>
        <v>-1266.6888300000001</v>
      </c>
      <c r="Y81" s="16"/>
      <c r="Z81" s="7"/>
      <c r="AA81" s="13"/>
      <c r="AB81" s="24"/>
      <c r="AC81" s="13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</row>
    <row r="82" spans="1:59"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4"/>
      <c r="U82" s="4"/>
      <c r="V82" s="4"/>
      <c r="W82" s="4"/>
      <c r="X82" s="24"/>
      <c r="Y82" s="16"/>
      <c r="Z82" s="7"/>
      <c r="AA82" s="13"/>
      <c r="AB82" s="24"/>
      <c r="AC82" s="13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</row>
    <row r="83" spans="1:59" ht="13">
      <c r="A83" s="26" t="s">
        <v>54</v>
      </c>
      <c r="B83" s="3" t="s">
        <v>55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4"/>
      <c r="U83" s="4"/>
      <c r="V83" s="4"/>
      <c r="W83" s="4"/>
      <c r="X83" s="24"/>
      <c r="Y83" s="16"/>
      <c r="Z83" s="7"/>
      <c r="AA83" s="13"/>
      <c r="AB83" s="24"/>
      <c r="AC83" s="13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</row>
    <row r="84" spans="1:59">
      <c r="A84" s="3" t="s">
        <v>16</v>
      </c>
      <c r="F84" s="13">
        <v>-511.19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4"/>
      <c r="U84" s="4">
        <f t="shared" ref="U84:U85" si="23">SUM(F84:S84)</f>
        <v>-511.19</v>
      </c>
      <c r="V84" s="4">
        <f t="shared" ref="V84:V85" si="24">SUM(U84*$V$8)</f>
        <v>-11.75737</v>
      </c>
      <c r="W84" s="4">
        <f>SUM(U84:V84)</f>
        <v>-522.94736999999998</v>
      </c>
      <c r="X84" s="24"/>
      <c r="Y84" s="16"/>
      <c r="Z84" s="7"/>
      <c r="AA84" s="13"/>
      <c r="AB84" s="24"/>
      <c r="AC84" s="13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</row>
    <row r="85" spans="1:59">
      <c r="A85" s="3" t="s">
        <v>17</v>
      </c>
      <c r="F85" s="13">
        <v>-727.02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4"/>
      <c r="U85" s="4">
        <f t="shared" si="23"/>
        <v>-727.02</v>
      </c>
      <c r="V85" s="4">
        <f t="shared" si="24"/>
        <v>-16.72146</v>
      </c>
      <c r="W85" s="4">
        <f>SUM(U85:V85)</f>
        <v>-743.74145999999996</v>
      </c>
      <c r="X85" s="25">
        <f>SUM(W84:W85)</f>
        <v>-1266.6888300000001</v>
      </c>
      <c r="Y85" s="16"/>
      <c r="Z85" s="7"/>
      <c r="AA85" s="13"/>
      <c r="AB85" s="24"/>
      <c r="AC85" s="13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</row>
    <row r="86" spans="1:59"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4"/>
      <c r="U86" s="4"/>
      <c r="V86" s="4"/>
      <c r="W86" s="4"/>
      <c r="X86" s="24"/>
      <c r="Y86" s="16"/>
      <c r="Z86" s="7"/>
      <c r="AA86" s="13"/>
      <c r="AB86" s="24"/>
      <c r="AC86" s="13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</row>
    <row r="87" spans="1:59" ht="13">
      <c r="A87" s="26" t="s">
        <v>56</v>
      </c>
      <c r="B87" s="3" t="s">
        <v>57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4"/>
      <c r="U87" s="4"/>
      <c r="V87" s="4"/>
      <c r="W87" s="4"/>
      <c r="X87" s="24"/>
      <c r="Y87" s="16"/>
      <c r="Z87" s="7"/>
      <c r="AA87" s="13"/>
      <c r="AB87" s="24"/>
      <c r="AC87" s="13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</row>
    <row r="88" spans="1:59">
      <c r="A88" s="3" t="s">
        <v>16</v>
      </c>
      <c r="F88" s="13">
        <v>-511.19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4"/>
      <c r="U88" s="4">
        <f t="shared" ref="U88:U89" si="25">SUM(F88:S88)</f>
        <v>-511.19</v>
      </c>
      <c r="V88" s="4">
        <f t="shared" ref="V88:V89" si="26">SUM(U88*$V$8)</f>
        <v>-11.75737</v>
      </c>
      <c r="W88" s="4">
        <f>SUM(U88:V88)</f>
        <v>-522.94736999999998</v>
      </c>
      <c r="X88" s="24"/>
      <c r="Y88" s="16"/>
      <c r="Z88" s="7"/>
      <c r="AA88" s="13"/>
      <c r="AB88" s="24"/>
      <c r="AC88" s="13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</row>
    <row r="89" spans="1:59">
      <c r="A89" s="3" t="s">
        <v>17</v>
      </c>
      <c r="F89" s="13">
        <v>-727.02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4"/>
      <c r="U89" s="4">
        <f t="shared" si="25"/>
        <v>-727.02</v>
      </c>
      <c r="V89" s="4">
        <f t="shared" si="26"/>
        <v>-16.72146</v>
      </c>
      <c r="W89" s="4">
        <f>SUM(U89:V89)</f>
        <v>-743.74145999999996</v>
      </c>
      <c r="X89" s="25">
        <f>SUM(W88:W89)</f>
        <v>-1266.6888300000001</v>
      </c>
      <c r="Y89" s="16"/>
      <c r="Z89" s="7"/>
      <c r="AA89" s="13"/>
      <c r="AB89" s="24"/>
      <c r="AC89" s="13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</row>
    <row r="90" spans="1:59"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4"/>
      <c r="U90" s="4"/>
      <c r="V90" s="4"/>
      <c r="W90" s="4"/>
      <c r="X90" s="24"/>
      <c r="Y90" s="16"/>
      <c r="Z90" s="7"/>
      <c r="AA90" s="13"/>
      <c r="AB90" s="24"/>
      <c r="AC90" s="13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</row>
    <row r="91" spans="1:59" ht="13">
      <c r="A91" s="26" t="s">
        <v>58</v>
      </c>
      <c r="B91" s="3" t="s">
        <v>59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4"/>
      <c r="U91" s="4"/>
      <c r="V91" s="4"/>
      <c r="W91" s="4"/>
      <c r="X91" s="24"/>
      <c r="Y91" s="16"/>
      <c r="Z91" s="7"/>
      <c r="AA91" s="13"/>
      <c r="AB91" s="24"/>
      <c r="AC91" s="13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</row>
    <row r="92" spans="1:59">
      <c r="A92" s="3" t="s">
        <v>16</v>
      </c>
      <c r="F92" s="13">
        <v>-511.19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4"/>
      <c r="U92" s="4">
        <f t="shared" ref="U92:U93" si="27">SUM(F92:S92)</f>
        <v>-511.19</v>
      </c>
      <c r="V92" s="4">
        <f t="shared" ref="V92:V93" si="28">SUM(U92*$V$8)</f>
        <v>-11.75737</v>
      </c>
      <c r="W92" s="4">
        <f>SUM(U92:V92)</f>
        <v>-522.94736999999998</v>
      </c>
      <c r="X92" s="24"/>
      <c r="Y92" s="16"/>
      <c r="Z92" s="7"/>
      <c r="AA92" s="13"/>
      <c r="AB92" s="24"/>
      <c r="AC92" s="13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</row>
    <row r="93" spans="1:59">
      <c r="A93" s="3" t="s">
        <v>17</v>
      </c>
      <c r="F93" s="13">
        <v>-727.02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4"/>
      <c r="U93" s="4">
        <f t="shared" si="27"/>
        <v>-727.02</v>
      </c>
      <c r="V93" s="4">
        <f t="shared" si="28"/>
        <v>-16.72146</v>
      </c>
      <c r="W93" s="4">
        <f>SUM(U93:V93)</f>
        <v>-743.74145999999996</v>
      </c>
      <c r="X93" s="25">
        <f>SUM(W92:W93)</f>
        <v>-1266.6888300000001</v>
      </c>
      <c r="Y93" s="16"/>
      <c r="Z93" s="7"/>
      <c r="AA93" s="13"/>
      <c r="AB93" s="24"/>
      <c r="AC93" s="13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</row>
    <row r="94" spans="1:59"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4"/>
      <c r="U94" s="4"/>
      <c r="V94" s="4"/>
      <c r="W94" s="4"/>
      <c r="X94" s="24"/>
      <c r="Y94" s="16"/>
      <c r="Z94" s="7"/>
      <c r="AA94" s="13"/>
      <c r="AB94" s="24"/>
      <c r="AC94" s="13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</row>
    <row r="95" spans="1:59" ht="13">
      <c r="A95" s="26" t="s">
        <v>60</v>
      </c>
      <c r="B95" s="3" t="s">
        <v>61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4"/>
      <c r="U95" s="4"/>
      <c r="V95" s="4"/>
      <c r="W95" s="4"/>
      <c r="X95" s="24"/>
      <c r="Y95" s="16"/>
      <c r="Z95" s="7"/>
      <c r="AA95" s="13"/>
      <c r="AB95" s="24"/>
      <c r="AC95" s="13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</row>
    <row r="96" spans="1:59">
      <c r="A96" s="3" t="s">
        <v>16</v>
      </c>
      <c r="F96" s="13">
        <v>-511.19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4"/>
      <c r="U96" s="4">
        <f t="shared" ref="U96:U97" si="29">SUM(F96:S96)</f>
        <v>-511.19</v>
      </c>
      <c r="V96" s="4">
        <f t="shared" ref="V96:V97" si="30">SUM(U96*$V$8)</f>
        <v>-11.75737</v>
      </c>
      <c r="W96" s="4">
        <f>SUM(U96:V96)</f>
        <v>-522.94736999999998</v>
      </c>
      <c r="X96" s="24"/>
      <c r="Y96" s="16"/>
      <c r="Z96" s="7"/>
      <c r="AA96" s="13"/>
      <c r="AB96" s="24"/>
      <c r="AC96" s="13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</row>
    <row r="97" spans="1:59">
      <c r="A97" s="3" t="s">
        <v>17</v>
      </c>
      <c r="F97" s="13">
        <v>-727.02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4"/>
      <c r="U97" s="4">
        <f t="shared" si="29"/>
        <v>-727.02</v>
      </c>
      <c r="V97" s="4">
        <f t="shared" si="30"/>
        <v>-16.72146</v>
      </c>
      <c r="W97" s="4">
        <f>SUM(U97:V97)</f>
        <v>-743.74145999999996</v>
      </c>
      <c r="X97" s="25">
        <f>SUM(W96:W97)</f>
        <v>-1266.6888300000001</v>
      </c>
      <c r="Y97" s="16"/>
      <c r="Z97" s="7"/>
      <c r="AA97" s="13"/>
      <c r="AB97" s="24"/>
      <c r="AC97" s="13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</row>
    <row r="98" spans="1:59"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4"/>
      <c r="U98" s="4"/>
      <c r="V98" s="4"/>
      <c r="W98" s="4"/>
      <c r="X98" s="24"/>
      <c r="Y98" s="16"/>
      <c r="Z98" s="7"/>
      <c r="AA98" s="13"/>
      <c r="AB98" s="24"/>
      <c r="AC98" s="13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</row>
    <row r="99" spans="1:59"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4"/>
      <c r="U99" s="4"/>
      <c r="V99" s="4"/>
      <c r="W99" s="4"/>
      <c r="X99" s="24"/>
      <c r="Y99" s="13"/>
      <c r="Z99" s="7"/>
      <c r="AA99" s="13"/>
      <c r="AB99" s="24"/>
      <c r="AC99" s="13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</row>
    <row r="100" spans="1:59" ht="13">
      <c r="A100" s="26" t="s">
        <v>62</v>
      </c>
      <c r="B100" s="3" t="s">
        <v>63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Y100" s="13"/>
      <c r="Z100" s="7"/>
      <c r="AA100" s="13"/>
      <c r="AB100" s="24"/>
      <c r="AC100" s="13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</row>
    <row r="101" spans="1:59">
      <c r="A101" s="3" t="s">
        <v>16</v>
      </c>
      <c r="F101" s="13">
        <v>-1022.38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4"/>
      <c r="U101" s="4">
        <f t="shared" ref="U101:U102" si="31">SUM(F101:S101)</f>
        <v>-1022.38</v>
      </c>
      <c r="V101" s="4">
        <f t="shared" ref="V101:V102" si="32">SUM(U101*$V$8)</f>
        <v>-23.51474</v>
      </c>
      <c r="W101" s="4">
        <f>SUM(U101:V101)</f>
        <v>-1045.89474</v>
      </c>
      <c r="X101" s="24"/>
      <c r="Y101" s="13"/>
      <c r="Z101" s="7"/>
      <c r="AA101" s="13"/>
      <c r="AB101" s="24"/>
      <c r="AC101" s="13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</row>
    <row r="102" spans="1:59">
      <c r="A102" s="3" t="s">
        <v>17</v>
      </c>
      <c r="F102" s="13">
        <v>-1454.04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4"/>
      <c r="U102" s="4">
        <f t="shared" si="31"/>
        <v>-1454.04</v>
      </c>
      <c r="V102" s="4">
        <f t="shared" si="32"/>
        <v>-33.442920000000001</v>
      </c>
      <c r="W102" s="4">
        <f>SUM(U102:V102)</f>
        <v>-1487.4829199999999</v>
      </c>
      <c r="X102" s="25">
        <f>SUM(W101:W102)</f>
        <v>-2533.3776600000001</v>
      </c>
      <c r="Y102" s="13"/>
      <c r="Z102" s="7"/>
      <c r="AA102" s="13"/>
      <c r="AB102" s="24"/>
      <c r="AC102" s="13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</row>
    <row r="103" spans="1:59"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4"/>
      <c r="U103" s="4"/>
      <c r="V103" s="4"/>
      <c r="W103" s="4"/>
      <c r="X103" s="24"/>
      <c r="Y103" s="13"/>
      <c r="Z103" s="7"/>
      <c r="AA103" s="13"/>
      <c r="AB103" s="24"/>
      <c r="AC103" s="13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</row>
    <row r="104" spans="1:59" ht="13">
      <c r="A104" s="26" t="s">
        <v>64</v>
      </c>
      <c r="B104" s="3" t="s">
        <v>65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Y104" s="13"/>
      <c r="Z104" s="7"/>
      <c r="AA104" s="13"/>
      <c r="AB104" s="24"/>
      <c r="AC104" s="13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</row>
    <row r="105" spans="1:59">
      <c r="A105" s="3" t="s">
        <v>16</v>
      </c>
      <c r="B105" s="3" t="s">
        <v>66</v>
      </c>
      <c r="F105" s="13">
        <v>-511.19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4"/>
      <c r="U105" s="4">
        <f>SUM(F105:S105)</f>
        <v>-511.19</v>
      </c>
      <c r="V105" s="4">
        <f t="shared" ref="V105:V106" si="33">SUM(U105*$V$8)</f>
        <v>-11.75737</v>
      </c>
      <c r="W105" s="4">
        <f>SUM(U105:V105)</f>
        <v>-522.94736999999998</v>
      </c>
      <c r="X105" s="24"/>
      <c r="Y105" s="13"/>
      <c r="Z105" s="7"/>
      <c r="AA105" s="13"/>
      <c r="AB105" s="24"/>
      <c r="AC105" s="13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</row>
    <row r="106" spans="1:59">
      <c r="A106" s="3" t="s">
        <v>17</v>
      </c>
      <c r="F106" s="13">
        <v>-727.02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4"/>
      <c r="U106" s="4">
        <f>SUM(F106:S106)</f>
        <v>-727.02</v>
      </c>
      <c r="V106" s="4">
        <f t="shared" si="33"/>
        <v>-16.72146</v>
      </c>
      <c r="W106" s="4">
        <f>SUM(U106:V106)</f>
        <v>-743.74145999999996</v>
      </c>
      <c r="X106" s="25">
        <f>SUM(W105:W106)</f>
        <v>-1266.6888300000001</v>
      </c>
      <c r="Y106" s="13"/>
      <c r="Z106" s="7"/>
      <c r="AA106" s="13"/>
      <c r="AB106" s="24"/>
      <c r="AC106" s="13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</row>
    <row r="107" spans="1:59"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4"/>
      <c r="U107" s="4"/>
      <c r="V107" s="4"/>
      <c r="W107" s="4"/>
      <c r="X107" s="24"/>
      <c r="Y107" s="13"/>
      <c r="Z107" s="7"/>
      <c r="AA107" s="13"/>
      <c r="AB107" s="24"/>
      <c r="AC107" s="13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</row>
    <row r="108" spans="1:59" ht="13">
      <c r="A108" s="26" t="s">
        <v>67</v>
      </c>
      <c r="B108" s="3" t="s">
        <v>68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Y108" s="13"/>
      <c r="Z108" s="7"/>
      <c r="AA108" s="13"/>
      <c r="AB108" s="24"/>
      <c r="AC108" s="13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</row>
    <row r="109" spans="1:59">
      <c r="A109" s="3" t="s">
        <v>16</v>
      </c>
      <c r="B109" s="3" t="s">
        <v>66</v>
      </c>
      <c r="F109" s="13">
        <v>-511.19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4"/>
      <c r="U109" s="4">
        <f t="shared" ref="U109:U110" si="34">SUM(F109:S109)</f>
        <v>-511.19</v>
      </c>
      <c r="V109" s="4">
        <f t="shared" ref="V109:V110" si="35">SUM(U109*$V$8)</f>
        <v>-11.75737</v>
      </c>
      <c r="W109" s="4">
        <f>SUM(U109:V109)</f>
        <v>-522.94736999999998</v>
      </c>
      <c r="X109" s="24"/>
      <c r="Y109" s="13"/>
      <c r="Z109" s="7"/>
      <c r="AA109" s="13"/>
      <c r="AB109" s="24"/>
      <c r="AC109" s="13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</row>
    <row r="110" spans="1:59">
      <c r="A110" s="3" t="s">
        <v>17</v>
      </c>
      <c r="F110" s="13">
        <v>-727.02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4"/>
      <c r="U110" s="4">
        <f t="shared" si="34"/>
        <v>-727.02</v>
      </c>
      <c r="V110" s="4">
        <f t="shared" si="35"/>
        <v>-16.72146</v>
      </c>
      <c r="W110" s="4">
        <f>SUM(U110:V110)</f>
        <v>-743.74145999999996</v>
      </c>
      <c r="X110" s="25">
        <f>SUM(W109:W110)</f>
        <v>-1266.6888300000001</v>
      </c>
      <c r="Y110" s="13"/>
      <c r="Z110" s="7"/>
      <c r="AA110" s="13"/>
      <c r="AB110" s="24"/>
      <c r="AC110" s="13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</row>
    <row r="111" spans="1:59"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4"/>
      <c r="U111" s="4"/>
      <c r="V111" s="4"/>
      <c r="W111" s="4"/>
      <c r="X111" s="24"/>
      <c r="Y111" s="13"/>
      <c r="Z111" s="7"/>
      <c r="AA111" s="13"/>
      <c r="AB111" s="24"/>
      <c r="AC111" s="13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</row>
    <row r="112" spans="1:59">
      <c r="A112" s="27" t="s">
        <v>69</v>
      </c>
      <c r="B112" s="3" t="s">
        <v>70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Y112" s="13"/>
      <c r="Z112" s="7"/>
      <c r="AA112" s="13"/>
      <c r="AB112" s="24"/>
      <c r="AC112" s="13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</row>
    <row r="113" spans="1:59">
      <c r="A113" s="27" t="s">
        <v>16</v>
      </c>
      <c r="F113" s="13">
        <v>-1022.38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4"/>
      <c r="U113" s="4">
        <f t="shared" ref="U113:U114" si="36">SUM(F113:S113)</f>
        <v>-1022.38</v>
      </c>
      <c r="V113" s="4">
        <f t="shared" ref="V113:V114" si="37">SUM(U113*$V$8)</f>
        <v>-23.51474</v>
      </c>
      <c r="W113" s="4">
        <f>SUM(U113:V113)</f>
        <v>-1045.89474</v>
      </c>
      <c r="X113" s="24"/>
      <c r="Y113" s="13"/>
      <c r="Z113" s="7"/>
      <c r="AA113" s="13"/>
      <c r="AB113" s="24"/>
      <c r="AC113" s="13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</row>
    <row r="114" spans="1:59">
      <c r="A114" s="27" t="s">
        <v>17</v>
      </c>
      <c r="F114" s="13">
        <v>-1454.04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4"/>
      <c r="U114" s="4">
        <f t="shared" si="36"/>
        <v>-1454.04</v>
      </c>
      <c r="V114" s="4">
        <f t="shared" si="37"/>
        <v>-33.442920000000001</v>
      </c>
      <c r="W114" s="4">
        <f>SUM(U114:V114)</f>
        <v>-1487.4829199999999</v>
      </c>
      <c r="X114" s="25">
        <f>SUM(W113:W114)</f>
        <v>-2533.3776600000001</v>
      </c>
      <c r="Y114" s="13"/>
      <c r="Z114" s="7"/>
      <c r="AA114" s="13"/>
      <c r="AB114" s="24"/>
      <c r="AC114" s="13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</row>
    <row r="115" spans="1:59">
      <c r="A115" s="27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4"/>
      <c r="U115" s="4"/>
      <c r="V115" s="4"/>
      <c r="W115" s="4"/>
      <c r="X115" s="24"/>
      <c r="Y115" s="13"/>
      <c r="Z115" s="7"/>
      <c r="AA115" s="13"/>
      <c r="AB115" s="24"/>
      <c r="AC115" s="13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</row>
    <row r="116" spans="1:59" ht="13">
      <c r="A116" s="26" t="s">
        <v>71</v>
      </c>
      <c r="B116" s="3" t="s">
        <v>72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Y116" s="13"/>
      <c r="Z116" s="7"/>
      <c r="AA116" s="13"/>
      <c r="AB116" s="24"/>
      <c r="AC116" s="13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</row>
    <row r="117" spans="1:59">
      <c r="A117" s="27" t="s">
        <v>16</v>
      </c>
      <c r="F117" s="13">
        <v>-1022.38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4"/>
      <c r="U117" s="4">
        <f t="shared" ref="U117:U118" si="38">SUM(F117:S117)</f>
        <v>-1022.38</v>
      </c>
      <c r="V117" s="4">
        <f t="shared" ref="V117:V118" si="39">SUM(U117*$V$8)</f>
        <v>-23.51474</v>
      </c>
      <c r="W117" s="4">
        <f>SUM(U117:V117)</f>
        <v>-1045.89474</v>
      </c>
      <c r="X117" s="24"/>
      <c r="Y117" s="13"/>
      <c r="Z117" s="7"/>
      <c r="AA117" s="13"/>
      <c r="AB117" s="24"/>
      <c r="AC117" s="13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</row>
    <row r="118" spans="1:59">
      <c r="A118" s="3" t="s">
        <v>17</v>
      </c>
      <c r="F118" s="13">
        <v>-1454.04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4"/>
      <c r="U118" s="4">
        <f t="shared" si="38"/>
        <v>-1454.04</v>
      </c>
      <c r="V118" s="4">
        <f t="shared" si="39"/>
        <v>-33.442920000000001</v>
      </c>
      <c r="W118" s="4">
        <f>SUM(U118:V118)</f>
        <v>-1487.4829199999999</v>
      </c>
      <c r="X118" s="25">
        <f>SUM(W117:W118)</f>
        <v>-2533.3776600000001</v>
      </c>
      <c r="Y118" s="13"/>
      <c r="Z118" s="7"/>
      <c r="AA118" s="13"/>
      <c r="AB118" s="24"/>
      <c r="AC118" s="13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</row>
    <row r="119" spans="1:59"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4"/>
      <c r="U119" s="4"/>
      <c r="V119" s="4"/>
      <c r="W119" s="4"/>
      <c r="X119" s="24"/>
      <c r="Y119" s="13"/>
      <c r="Z119" s="7"/>
      <c r="AA119" s="13"/>
      <c r="AB119" s="24"/>
      <c r="AC119" s="13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</row>
    <row r="120" spans="1:59" ht="13">
      <c r="A120" s="26" t="s">
        <v>73</v>
      </c>
      <c r="B120" s="3" t="s">
        <v>74</v>
      </c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4"/>
      <c r="U120" s="4"/>
      <c r="V120" s="4"/>
      <c r="W120" s="4"/>
      <c r="X120" s="24"/>
      <c r="Y120" s="13"/>
      <c r="Z120" s="7"/>
      <c r="AA120" s="13"/>
      <c r="AB120" s="24"/>
      <c r="AC120" s="13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</row>
    <row r="121" spans="1:59">
      <c r="A121" s="27" t="s">
        <v>16</v>
      </c>
      <c r="F121" s="13">
        <v>-511.19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4"/>
      <c r="U121" s="4">
        <f t="shared" ref="U121:U122" si="40">SUM(F121:S121)</f>
        <v>-511.19</v>
      </c>
      <c r="V121" s="4">
        <f t="shared" ref="V121:V122" si="41">SUM(U121*$V$8)</f>
        <v>-11.75737</v>
      </c>
      <c r="W121" s="4">
        <f>SUM(U121:V121)</f>
        <v>-522.94736999999998</v>
      </c>
      <c r="X121" s="24"/>
      <c r="Y121" s="13"/>
      <c r="Z121" s="7"/>
      <c r="AA121" s="13"/>
      <c r="AB121" s="24"/>
      <c r="AC121" s="13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</row>
    <row r="122" spans="1:59">
      <c r="A122" s="3" t="s">
        <v>17</v>
      </c>
      <c r="F122" s="13">
        <v>-727.02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4"/>
      <c r="U122" s="4">
        <f t="shared" si="40"/>
        <v>-727.02</v>
      </c>
      <c r="V122" s="4">
        <f t="shared" si="41"/>
        <v>-16.72146</v>
      </c>
      <c r="W122" s="4">
        <f>SUM(U122:V122)</f>
        <v>-743.74145999999996</v>
      </c>
      <c r="X122" s="25">
        <f>SUM(W121:W122)</f>
        <v>-1266.6888300000001</v>
      </c>
      <c r="Y122" s="13"/>
      <c r="Z122" s="7"/>
      <c r="AA122" s="13"/>
      <c r="AB122" s="24"/>
      <c r="AC122" s="13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</row>
    <row r="123" spans="1:59"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4"/>
      <c r="U123" s="4"/>
      <c r="V123" s="4"/>
      <c r="W123" s="4"/>
      <c r="X123" s="24"/>
      <c r="Y123" s="13"/>
      <c r="Z123" s="7"/>
      <c r="AA123" s="13"/>
      <c r="AB123" s="24"/>
      <c r="AC123" s="13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</row>
    <row r="124" spans="1:59" ht="26">
      <c r="A124" s="26" t="s">
        <v>75</v>
      </c>
      <c r="B124" s="3" t="s">
        <v>76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4"/>
      <c r="U124" s="4"/>
      <c r="V124" s="4"/>
      <c r="W124" s="4"/>
      <c r="X124" s="24"/>
      <c r="Y124" s="13"/>
      <c r="Z124" s="7"/>
      <c r="AA124" s="13"/>
      <c r="AB124" s="24"/>
      <c r="AC124" s="13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1:59">
      <c r="A125" s="27" t="s">
        <v>16</v>
      </c>
      <c r="F125" s="13">
        <v>-511.19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4"/>
      <c r="U125" s="4">
        <f t="shared" ref="U125:U126" si="42">SUM(F125:S125)</f>
        <v>-511.19</v>
      </c>
      <c r="V125" s="4">
        <f t="shared" ref="V125:V126" si="43">SUM(U125*$V$8)</f>
        <v>-11.75737</v>
      </c>
      <c r="W125" s="4">
        <f>SUM(U125:V125)</f>
        <v>-522.94736999999998</v>
      </c>
      <c r="X125" s="24"/>
      <c r="Y125" s="13"/>
      <c r="Z125" s="7"/>
      <c r="AA125" s="13"/>
      <c r="AB125" s="24"/>
      <c r="AC125" s="13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1:59">
      <c r="A126" s="3" t="s">
        <v>17</v>
      </c>
      <c r="F126" s="13">
        <v>-727.02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4"/>
      <c r="U126" s="4">
        <f t="shared" si="42"/>
        <v>-727.02</v>
      </c>
      <c r="V126" s="4">
        <f t="shared" si="43"/>
        <v>-16.72146</v>
      </c>
      <c r="W126" s="4">
        <f>SUM(U126:V126)</f>
        <v>-743.74145999999996</v>
      </c>
      <c r="X126" s="25">
        <f>SUM(W125:W126)</f>
        <v>-1266.6888300000001</v>
      </c>
      <c r="Y126" s="13"/>
      <c r="Z126" s="7"/>
      <c r="AA126" s="13"/>
      <c r="AB126" s="24"/>
      <c r="AC126" s="13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1:59"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4"/>
      <c r="U127" s="4"/>
      <c r="V127" s="4"/>
      <c r="W127" s="4"/>
      <c r="X127" s="24"/>
      <c r="Y127" s="13"/>
      <c r="Z127" s="7"/>
      <c r="AA127" s="13"/>
      <c r="AB127" s="24"/>
      <c r="AC127" s="13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1:59" ht="13">
      <c r="A128" s="26" t="s">
        <v>77</v>
      </c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4"/>
      <c r="U128" s="4"/>
      <c r="V128" s="4"/>
      <c r="W128" s="4"/>
      <c r="X128" s="24"/>
      <c r="Y128" s="13"/>
      <c r="Z128" s="7"/>
      <c r="AA128" s="13"/>
      <c r="AB128" s="24"/>
      <c r="AC128" s="13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1:59">
      <c r="A129" s="3" t="s">
        <v>40</v>
      </c>
      <c r="F129" s="13">
        <v>-8863.69</v>
      </c>
      <c r="G129" s="13"/>
      <c r="H129" s="13">
        <v>885.66</v>
      </c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4"/>
      <c r="U129" s="4">
        <f t="shared" ref="U129" si="44">SUM(F129:S129)</f>
        <v>-7978.0300000000007</v>
      </c>
      <c r="V129" s="4">
        <f t="shared" ref="V129" si="45">SUM(U129*$V$8)</f>
        <v>-183.49469000000002</v>
      </c>
      <c r="W129" s="4">
        <f>SUM(U129:V129)</f>
        <v>-8161.5246900000011</v>
      </c>
      <c r="X129" s="25">
        <f>SUM(W129:W130)</f>
        <v>-8161.5246900000011</v>
      </c>
      <c r="Y129" s="13"/>
      <c r="Z129" s="7"/>
      <c r="AA129" s="13"/>
      <c r="AB129" s="24"/>
      <c r="AC129" s="13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1:59"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4"/>
      <c r="U130" s="4"/>
      <c r="V130" s="4"/>
      <c r="W130" s="4"/>
      <c r="Y130" s="13"/>
      <c r="Z130" s="7"/>
      <c r="AA130" s="13"/>
      <c r="AB130" s="24"/>
      <c r="AC130" s="13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1:59" ht="13">
      <c r="A131" s="26" t="s">
        <v>78</v>
      </c>
      <c r="B131" s="3" t="s">
        <v>79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4"/>
      <c r="U131" s="4"/>
      <c r="V131" s="4"/>
      <c r="W131" s="4"/>
      <c r="X131" s="24"/>
      <c r="Y131" s="13"/>
      <c r="Z131" s="7"/>
      <c r="AA131" s="13"/>
      <c r="AB131" s="24"/>
      <c r="AC131" s="13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1:59">
      <c r="A132" s="27" t="s">
        <v>16</v>
      </c>
      <c r="F132" s="13">
        <v>-511.19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4"/>
      <c r="U132" s="4">
        <f t="shared" ref="U132:U133" si="46">SUM(F132:S132)</f>
        <v>-511.19</v>
      </c>
      <c r="V132" s="4">
        <f t="shared" ref="V132:V133" si="47">SUM(U132*$V$8)</f>
        <v>-11.75737</v>
      </c>
      <c r="W132" s="4">
        <f>SUM(U132:V132)</f>
        <v>-522.94736999999998</v>
      </c>
      <c r="X132" s="24"/>
      <c r="Y132" s="13"/>
      <c r="Z132" s="7"/>
      <c r="AA132" s="13"/>
      <c r="AB132" s="24"/>
      <c r="AC132" s="13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1:59">
      <c r="A133" s="3" t="s">
        <v>17</v>
      </c>
      <c r="F133" s="13">
        <v>-727.02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4"/>
      <c r="U133" s="4">
        <f t="shared" si="46"/>
        <v>-727.02</v>
      </c>
      <c r="V133" s="4">
        <f t="shared" si="47"/>
        <v>-16.72146</v>
      </c>
      <c r="W133" s="4">
        <f>SUM(U133:V133)</f>
        <v>-743.74145999999996</v>
      </c>
      <c r="X133" s="25">
        <f>SUM(W132:W133)</f>
        <v>-1266.6888300000001</v>
      </c>
      <c r="Y133" s="13"/>
      <c r="Z133" s="7"/>
      <c r="AA133" s="13"/>
      <c r="AB133" s="24"/>
      <c r="AC133" s="13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1:59"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4"/>
      <c r="U134" s="4"/>
      <c r="V134" s="4"/>
      <c r="W134" s="4"/>
      <c r="X134" s="24"/>
      <c r="Y134" s="13"/>
      <c r="Z134" s="7"/>
      <c r="AA134" s="13"/>
      <c r="AB134" s="24"/>
      <c r="AC134" s="13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1:59"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4"/>
      <c r="U135" s="4"/>
      <c r="V135" s="4"/>
      <c r="W135" s="4"/>
      <c r="X135" s="24"/>
      <c r="Y135" s="13"/>
      <c r="Z135" s="7"/>
      <c r="AA135" s="13"/>
      <c r="AB135" s="24"/>
      <c r="AC135" s="13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  <row r="136" spans="1:59" ht="13">
      <c r="A136" s="26" t="s">
        <v>80</v>
      </c>
      <c r="B136" s="3" t="s">
        <v>81</v>
      </c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4"/>
      <c r="U136" s="4"/>
      <c r="V136" s="4"/>
      <c r="W136" s="4"/>
      <c r="X136" s="24"/>
      <c r="Y136" s="13"/>
      <c r="Z136" s="7"/>
      <c r="AA136" s="13"/>
      <c r="AB136" s="24"/>
      <c r="AC136" s="13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</row>
    <row r="137" spans="1:59">
      <c r="A137" s="27" t="s">
        <v>16</v>
      </c>
      <c r="F137" s="13">
        <v>-13483.99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4"/>
      <c r="U137" s="4">
        <f t="shared" ref="U137:U138" si="48">SUM(F137:S137)</f>
        <v>-13483.99</v>
      </c>
      <c r="V137" s="4">
        <f t="shared" ref="V137:V138" si="49">SUM(U137*$V$8)</f>
        <v>-310.13177000000002</v>
      </c>
      <c r="W137" s="4">
        <f>SUM(U137:V137)</f>
        <v>-13794.12177</v>
      </c>
      <c r="X137" s="24"/>
      <c r="Y137" s="13"/>
      <c r="Z137" s="7"/>
      <c r="AA137" s="13"/>
      <c r="AB137" s="24"/>
      <c r="AC137" s="13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</row>
    <row r="138" spans="1:59">
      <c r="A138" s="3" t="s">
        <v>17</v>
      </c>
      <c r="F138" s="13">
        <v>0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4"/>
      <c r="U138" s="4">
        <f t="shared" si="48"/>
        <v>0</v>
      </c>
      <c r="V138" s="4">
        <f t="shared" si="49"/>
        <v>0</v>
      </c>
      <c r="W138" s="4">
        <f>SUM(U138:V138)</f>
        <v>0</v>
      </c>
      <c r="X138" s="25">
        <f>SUM(W137:W138)</f>
        <v>-13794.12177</v>
      </c>
      <c r="Y138" s="13"/>
      <c r="Z138" s="7"/>
      <c r="AA138" s="13"/>
      <c r="AB138" s="24"/>
      <c r="AC138" s="13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</row>
    <row r="139" spans="1:59"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4"/>
      <c r="U139" s="4"/>
      <c r="V139" s="4"/>
      <c r="W139" s="4"/>
      <c r="X139" s="24"/>
      <c r="Y139" s="13"/>
      <c r="Z139" s="7"/>
      <c r="AA139" s="13"/>
      <c r="AB139" s="24"/>
      <c r="AC139" s="13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</row>
    <row r="140" spans="1:59" ht="13">
      <c r="A140" s="26" t="s">
        <v>82</v>
      </c>
      <c r="B140" s="3" t="s">
        <v>83</v>
      </c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4"/>
      <c r="U140" s="4"/>
      <c r="V140" s="4"/>
      <c r="W140" s="4"/>
      <c r="X140" s="24"/>
      <c r="Y140" s="13"/>
      <c r="Z140" s="7"/>
      <c r="AA140" s="13"/>
      <c r="AB140" s="24"/>
      <c r="AC140" s="13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</row>
    <row r="141" spans="1:59">
      <c r="A141" s="27" t="s">
        <v>16</v>
      </c>
      <c r="F141" s="13">
        <v>-511.19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4"/>
      <c r="U141" s="4">
        <f t="shared" ref="U141:U142" si="50">SUM(F141:S141)</f>
        <v>-511.19</v>
      </c>
      <c r="V141" s="4">
        <f t="shared" ref="V141:V142" si="51">SUM(U141*$V$8)</f>
        <v>-11.75737</v>
      </c>
      <c r="W141" s="4">
        <f>SUM(U141:V141)</f>
        <v>-522.94736999999998</v>
      </c>
      <c r="X141" s="24"/>
      <c r="Y141" s="13"/>
      <c r="Z141" s="7"/>
      <c r="AA141" s="13"/>
      <c r="AB141" s="24"/>
      <c r="AC141" s="13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</row>
    <row r="142" spans="1:59">
      <c r="A142" s="3" t="s">
        <v>17</v>
      </c>
      <c r="F142" s="13">
        <v>-727.02</v>
      </c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4"/>
      <c r="U142" s="4">
        <f t="shared" si="50"/>
        <v>-727.02</v>
      </c>
      <c r="V142" s="4">
        <f t="shared" si="51"/>
        <v>-16.72146</v>
      </c>
      <c r="W142" s="4">
        <f>SUM(U142:V142)</f>
        <v>-743.74145999999996</v>
      </c>
      <c r="X142" s="25">
        <f>SUM(W141:W142)</f>
        <v>-1266.6888300000001</v>
      </c>
      <c r="Y142" s="13"/>
      <c r="Z142" s="7"/>
      <c r="AA142" s="13"/>
      <c r="AB142" s="24"/>
      <c r="AC142" s="13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</row>
    <row r="143" spans="1:59"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4"/>
      <c r="U143" s="4"/>
      <c r="V143" s="4"/>
      <c r="W143" s="4"/>
      <c r="X143" s="24"/>
      <c r="Y143" s="13"/>
      <c r="Z143" s="7"/>
      <c r="AA143" s="13"/>
      <c r="AB143" s="24"/>
      <c r="AC143" s="13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1:59"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4"/>
      <c r="U144" s="4"/>
      <c r="V144" s="4"/>
      <c r="W144" s="4"/>
      <c r="X144" s="24"/>
      <c r="Y144" s="13"/>
      <c r="Z144" s="7"/>
      <c r="AA144" s="13"/>
      <c r="AB144" s="24"/>
      <c r="AC144" s="13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1:59" ht="13">
      <c r="A145" s="5" t="s">
        <v>84</v>
      </c>
      <c r="B145" s="3" t="s">
        <v>85</v>
      </c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4"/>
      <c r="U145" s="4"/>
      <c r="V145" s="4"/>
      <c r="W145" s="4"/>
      <c r="X145" s="24"/>
      <c r="Y145" s="13"/>
      <c r="Z145" s="7"/>
      <c r="AA145" s="13"/>
      <c r="AB145" s="24"/>
      <c r="AC145" s="13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1:59">
      <c r="A146" s="27" t="s">
        <v>16</v>
      </c>
      <c r="F146" s="13">
        <v>-511.19</v>
      </c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4"/>
      <c r="U146" s="4">
        <f t="shared" ref="U146:U147" si="52">SUM(F146:S146)</f>
        <v>-511.19</v>
      </c>
      <c r="V146" s="4">
        <f t="shared" ref="V146:V147" si="53">SUM(U146*$V$8)</f>
        <v>-11.75737</v>
      </c>
      <c r="W146" s="4">
        <f>SUM(U146:V146)</f>
        <v>-522.94736999999998</v>
      </c>
      <c r="X146" s="24"/>
      <c r="Y146" s="13"/>
      <c r="Z146" s="7"/>
      <c r="AA146" s="13"/>
      <c r="AB146" s="24"/>
      <c r="AC146" s="13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</row>
    <row r="147" spans="1:59">
      <c r="A147" s="3" t="s">
        <v>17</v>
      </c>
      <c r="F147" s="13">
        <v>-727.02</v>
      </c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4"/>
      <c r="U147" s="4">
        <f t="shared" si="52"/>
        <v>-727.02</v>
      </c>
      <c r="V147" s="4">
        <f t="shared" si="53"/>
        <v>-16.72146</v>
      </c>
      <c r="W147" s="4">
        <f>SUM(U147:V147)</f>
        <v>-743.74145999999996</v>
      </c>
      <c r="X147" s="25">
        <f>SUM(W146:W147)</f>
        <v>-1266.6888300000001</v>
      </c>
      <c r="Y147" s="13"/>
      <c r="Z147" s="7"/>
      <c r="AA147" s="13"/>
      <c r="AB147" s="24"/>
      <c r="AC147" s="13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</row>
    <row r="148" spans="1:59"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4"/>
      <c r="U148" s="4"/>
      <c r="V148" s="4"/>
      <c r="W148" s="4"/>
      <c r="X148" s="24"/>
      <c r="Y148" s="13"/>
      <c r="Z148" s="7"/>
      <c r="AA148" s="13"/>
      <c r="AB148" s="24"/>
      <c r="AC148" s="13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</row>
    <row r="149" spans="1:59" ht="13">
      <c r="A149" s="5" t="s">
        <v>86</v>
      </c>
      <c r="B149" s="3" t="s">
        <v>87</v>
      </c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4"/>
      <c r="U149" s="4"/>
      <c r="V149" s="4"/>
      <c r="W149" s="4"/>
      <c r="X149" s="24"/>
      <c r="Y149" s="13"/>
      <c r="Z149" s="7"/>
      <c r="AA149" s="13"/>
      <c r="AB149" s="24"/>
      <c r="AC149" s="13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</row>
    <row r="150" spans="1:59">
      <c r="A150" s="27" t="s">
        <v>16</v>
      </c>
      <c r="F150" s="13">
        <v>-511.19</v>
      </c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4"/>
      <c r="U150" s="4">
        <f t="shared" ref="U150" si="54">SUM(F150:S150)</f>
        <v>-511.19</v>
      </c>
      <c r="V150" s="4">
        <f t="shared" ref="V150" si="55">SUM(U150*$V$8)</f>
        <v>-11.75737</v>
      </c>
      <c r="W150" s="4">
        <f>SUM(U150:V150)</f>
        <v>-522.94736999999998</v>
      </c>
      <c r="X150" s="25">
        <f>SUM(W149:W150)</f>
        <v>-522.94736999999998</v>
      </c>
      <c r="Y150" s="13"/>
      <c r="Z150" s="7"/>
      <c r="AA150" s="13"/>
      <c r="AB150" s="24"/>
      <c r="AC150" s="13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</row>
    <row r="151" spans="1:59"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4"/>
      <c r="U151" s="4"/>
      <c r="V151" s="4"/>
      <c r="W151" s="4"/>
      <c r="X151" s="24"/>
      <c r="Y151" s="13"/>
      <c r="Z151" s="7"/>
      <c r="AA151" s="13"/>
      <c r="AB151" s="24"/>
      <c r="AC151" s="13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</row>
    <row r="152" spans="1:59"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4"/>
      <c r="U152" s="4"/>
      <c r="V152" s="4"/>
      <c r="W152" s="4"/>
      <c r="X152" s="24"/>
      <c r="Y152" s="13"/>
      <c r="Z152" s="7"/>
      <c r="AA152" s="13"/>
      <c r="AB152" s="24"/>
      <c r="AC152" s="13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</row>
    <row r="153" spans="1:59" ht="13">
      <c r="A153" s="5" t="s">
        <v>88</v>
      </c>
      <c r="B153" s="3" t="s">
        <v>89</v>
      </c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4"/>
      <c r="U153" s="4"/>
      <c r="V153" s="4"/>
      <c r="W153" s="4"/>
      <c r="X153" s="24"/>
      <c r="Y153" s="13"/>
      <c r="Z153" s="7"/>
      <c r="AA153" s="13"/>
      <c r="AB153" s="24"/>
      <c r="AC153" s="13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</row>
    <row r="154" spans="1:59">
      <c r="A154" s="27" t="s">
        <v>16</v>
      </c>
      <c r="F154" s="13">
        <v>-1022.38</v>
      </c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4"/>
      <c r="U154" s="4">
        <f t="shared" ref="U154:U155" si="56">SUM(F154:S154)</f>
        <v>-1022.38</v>
      </c>
      <c r="V154" s="4">
        <f t="shared" ref="V154:V155" si="57">SUM(U154*$V$8)</f>
        <v>-23.51474</v>
      </c>
      <c r="W154" s="4">
        <f>SUM(U154:V154)</f>
        <v>-1045.89474</v>
      </c>
      <c r="X154" s="24"/>
      <c r="Y154" s="13"/>
      <c r="Z154" s="7"/>
      <c r="AA154" s="13"/>
      <c r="AB154" s="24"/>
      <c r="AC154" s="13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</row>
    <row r="155" spans="1:59">
      <c r="A155" s="3" t="s">
        <v>17</v>
      </c>
      <c r="F155" s="13">
        <v>-1454.04</v>
      </c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4"/>
      <c r="U155" s="4">
        <f t="shared" si="56"/>
        <v>-1454.04</v>
      </c>
      <c r="V155" s="4">
        <f t="shared" si="57"/>
        <v>-33.442920000000001</v>
      </c>
      <c r="W155" s="4">
        <f>SUM(U155:V155)</f>
        <v>-1487.4829199999999</v>
      </c>
      <c r="X155" s="25">
        <f>SUM(W154:W155)</f>
        <v>-2533.3776600000001</v>
      </c>
      <c r="Y155" s="13"/>
      <c r="Z155" s="7"/>
      <c r="AA155" s="13"/>
      <c r="AB155" s="24"/>
      <c r="AC155" s="13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</row>
    <row r="156" spans="1:59"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4"/>
      <c r="U156" s="4"/>
      <c r="V156" s="4"/>
      <c r="W156" s="4"/>
      <c r="X156" s="24"/>
      <c r="Y156" s="13"/>
      <c r="Z156" s="7"/>
      <c r="AA156" s="13"/>
      <c r="AB156" s="24"/>
      <c r="AC156" s="13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</row>
    <row r="157" spans="1:59" ht="13">
      <c r="A157" s="5" t="s">
        <v>90</v>
      </c>
      <c r="B157" s="3" t="s">
        <v>91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4"/>
      <c r="U157" s="4"/>
      <c r="V157" s="4"/>
      <c r="W157" s="4"/>
      <c r="X157" s="24"/>
      <c r="Y157" s="13"/>
      <c r="Z157" s="7"/>
      <c r="AA157" s="13"/>
      <c r="AB157" s="24"/>
      <c r="AC157" s="13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</row>
    <row r="158" spans="1:59">
      <c r="A158" s="27" t="s">
        <v>16</v>
      </c>
      <c r="F158" s="13"/>
      <c r="G158" s="13"/>
      <c r="H158" s="13"/>
      <c r="I158" s="13">
        <v>-510.78</v>
      </c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4"/>
      <c r="U158" s="4">
        <f t="shared" ref="U158:U159" si="58">SUM(F158:S158)</f>
        <v>-510.78</v>
      </c>
      <c r="V158" s="4">
        <f t="shared" ref="V158:V159" si="59">SUM(U158*$V$8)</f>
        <v>-11.74794</v>
      </c>
      <c r="W158" s="4">
        <f>SUM(U158:V158)</f>
        <v>-522.52793999999994</v>
      </c>
      <c r="X158" s="24"/>
      <c r="Y158" s="13"/>
      <c r="Z158" s="7"/>
      <c r="AA158" s="13"/>
      <c r="AB158" s="24"/>
      <c r="AC158" s="13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</row>
    <row r="159" spans="1:59">
      <c r="A159" s="3" t="s">
        <v>17</v>
      </c>
      <c r="F159" s="13"/>
      <c r="G159" s="13"/>
      <c r="H159" s="13"/>
      <c r="I159" s="13">
        <v>-726.44</v>
      </c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4"/>
      <c r="U159" s="4">
        <f t="shared" si="58"/>
        <v>-726.44</v>
      </c>
      <c r="V159" s="4">
        <f t="shared" si="59"/>
        <v>-16.708120000000001</v>
      </c>
      <c r="W159" s="4">
        <f>SUM(U159:V159)</f>
        <v>-743.14812000000006</v>
      </c>
      <c r="X159" s="25">
        <f>SUM(W158:W159)</f>
        <v>-1265.67606</v>
      </c>
      <c r="Y159" s="13"/>
      <c r="Z159" s="7"/>
      <c r="AA159" s="13"/>
      <c r="AB159" s="24"/>
      <c r="AC159" s="13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</row>
    <row r="160" spans="1:59"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4"/>
      <c r="U160" s="4"/>
      <c r="V160" s="4"/>
      <c r="W160" s="4"/>
      <c r="X160" s="24"/>
      <c r="Y160" s="13"/>
      <c r="Z160" s="7"/>
      <c r="AA160" s="13"/>
      <c r="AB160" s="24"/>
      <c r="AC160" s="13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</row>
    <row r="161" spans="1:59" ht="13">
      <c r="A161" s="5" t="s">
        <v>92</v>
      </c>
      <c r="B161" s="3" t="s">
        <v>93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4"/>
      <c r="U161" s="4"/>
      <c r="V161" s="4"/>
      <c r="W161" s="4"/>
      <c r="X161" s="24"/>
      <c r="Y161" s="13"/>
      <c r="Z161" s="7"/>
      <c r="AA161" s="13"/>
      <c r="AB161" s="24"/>
      <c r="AC161" s="13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</row>
    <row r="162" spans="1:59">
      <c r="A162" s="27" t="s">
        <v>16</v>
      </c>
      <c r="F162" s="13"/>
      <c r="G162" s="13"/>
      <c r="H162" s="13"/>
      <c r="I162" s="13">
        <v>-510.78</v>
      </c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4"/>
      <c r="U162" s="4">
        <f t="shared" ref="U162:U163" si="60">SUM(F162:S162)</f>
        <v>-510.78</v>
      </c>
      <c r="V162" s="4">
        <f t="shared" ref="V162:V163" si="61">SUM(U162*$V$8)</f>
        <v>-11.74794</v>
      </c>
      <c r="W162" s="4">
        <f>SUM(U162:V162)</f>
        <v>-522.52793999999994</v>
      </c>
      <c r="X162" s="24"/>
      <c r="Y162" s="13"/>
      <c r="Z162" s="7"/>
      <c r="AA162" s="13"/>
      <c r="AB162" s="24"/>
      <c r="AC162" s="13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</row>
    <row r="163" spans="1:59">
      <c r="A163" s="3" t="s">
        <v>17</v>
      </c>
      <c r="F163" s="13"/>
      <c r="G163" s="13"/>
      <c r="H163" s="13"/>
      <c r="I163" s="13">
        <v>-726.44</v>
      </c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4"/>
      <c r="U163" s="4">
        <f t="shared" si="60"/>
        <v>-726.44</v>
      </c>
      <c r="V163" s="4">
        <f t="shared" si="61"/>
        <v>-16.708120000000001</v>
      </c>
      <c r="W163" s="4">
        <f>SUM(U163:V163)</f>
        <v>-743.14812000000006</v>
      </c>
      <c r="X163" s="25">
        <f>SUM(W162:W163)</f>
        <v>-1265.67606</v>
      </c>
      <c r="Y163" s="13"/>
      <c r="Z163" s="7"/>
      <c r="AA163" s="13"/>
      <c r="AB163" s="24"/>
      <c r="AC163" s="13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</row>
    <row r="164" spans="1:59"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4"/>
      <c r="U164" s="4"/>
      <c r="V164" s="4"/>
      <c r="W164" s="4"/>
      <c r="X164" s="24"/>
      <c r="Y164" s="13"/>
      <c r="Z164" s="7"/>
      <c r="AA164" s="13"/>
      <c r="AB164" s="24"/>
      <c r="AC164" s="13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</row>
    <row r="165" spans="1:59" ht="14.5">
      <c r="A165" s="28" t="s">
        <v>94</v>
      </c>
      <c r="B165" s="3" t="s">
        <v>95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4"/>
      <c r="U165" s="4"/>
      <c r="V165" s="4"/>
      <c r="W165" s="4"/>
      <c r="X165" s="24"/>
      <c r="Y165" s="13"/>
      <c r="Z165" s="7"/>
      <c r="AA165" s="13"/>
      <c r="AB165" s="24"/>
      <c r="AC165" s="13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</row>
    <row r="166" spans="1:59">
      <c r="A166" s="27" t="s">
        <v>16</v>
      </c>
      <c r="F166" s="13"/>
      <c r="G166" s="13"/>
      <c r="H166" s="13"/>
      <c r="I166" s="13"/>
      <c r="J166" s="13"/>
      <c r="K166" s="13"/>
      <c r="L166" s="13">
        <v>-510.78</v>
      </c>
      <c r="M166" s="13"/>
      <c r="N166" s="13"/>
      <c r="O166" s="13"/>
      <c r="P166" s="13"/>
      <c r="Q166" s="13"/>
      <c r="R166" s="13"/>
      <c r="S166" s="13"/>
      <c r="T166" s="4"/>
      <c r="U166" s="4">
        <f t="shared" ref="U166:U167" si="62">SUM(F166:S166)</f>
        <v>-510.78</v>
      </c>
      <c r="V166" s="4">
        <f t="shared" ref="V166:V167" si="63">SUM(U166*$V$8)</f>
        <v>-11.74794</v>
      </c>
      <c r="W166" s="4">
        <f>SUM(U166:V166)</f>
        <v>-522.52793999999994</v>
      </c>
      <c r="X166" s="24"/>
      <c r="Y166" s="13"/>
      <c r="Z166" s="7"/>
      <c r="AA166" s="13"/>
      <c r="AB166" s="24"/>
      <c r="AC166" s="13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</row>
    <row r="167" spans="1:59">
      <c r="A167" s="3" t="s">
        <v>17</v>
      </c>
      <c r="F167" s="13"/>
      <c r="G167" s="13"/>
      <c r="H167" s="13"/>
      <c r="I167" s="13"/>
      <c r="J167" s="13"/>
      <c r="K167" s="13"/>
      <c r="L167" s="13">
        <v>-726.44</v>
      </c>
      <c r="M167" s="13"/>
      <c r="N167" s="13"/>
      <c r="O167" s="13"/>
      <c r="P167" s="13"/>
      <c r="Q167" s="13"/>
      <c r="R167" s="13"/>
      <c r="S167" s="13"/>
      <c r="T167" s="4"/>
      <c r="U167" s="4">
        <f t="shared" si="62"/>
        <v>-726.44</v>
      </c>
      <c r="V167" s="4">
        <f t="shared" si="63"/>
        <v>-16.708120000000001</v>
      </c>
      <c r="W167" s="4">
        <f>SUM(U167:V167)</f>
        <v>-743.14812000000006</v>
      </c>
      <c r="X167" s="25">
        <f>SUM(W166:W167)</f>
        <v>-1265.67606</v>
      </c>
      <c r="Y167" s="13"/>
      <c r="Z167" s="7"/>
      <c r="AA167" s="13"/>
      <c r="AB167" s="24"/>
      <c r="AC167" s="13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</row>
    <row r="168" spans="1:59"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4"/>
      <c r="U168" s="4"/>
      <c r="V168" s="4"/>
      <c r="W168" s="4"/>
      <c r="X168" s="24"/>
      <c r="Y168" s="13"/>
      <c r="Z168" s="7"/>
      <c r="AA168" s="13"/>
      <c r="AB168" s="24"/>
      <c r="AC168" s="13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</row>
    <row r="169" spans="1:59" ht="13">
      <c r="A169" s="5" t="s">
        <v>96</v>
      </c>
      <c r="B169" s="3" t="s">
        <v>97</v>
      </c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4"/>
      <c r="U169" s="4"/>
      <c r="V169" s="4"/>
      <c r="W169" s="4"/>
      <c r="X169" s="24"/>
      <c r="Y169" s="13"/>
      <c r="Z169" s="7"/>
      <c r="AA169" s="13"/>
      <c r="AB169" s="24"/>
      <c r="AC169" s="13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</row>
    <row r="170" spans="1:59">
      <c r="A170" s="3" t="s">
        <v>16</v>
      </c>
      <c r="F170" s="13"/>
      <c r="G170" s="13"/>
      <c r="H170" s="13"/>
      <c r="I170" s="13"/>
      <c r="J170" s="13"/>
      <c r="K170" s="13"/>
      <c r="L170" s="13"/>
      <c r="M170" s="13">
        <v>-510.78</v>
      </c>
      <c r="N170" s="13"/>
      <c r="O170" s="13"/>
      <c r="P170" s="13"/>
      <c r="Q170" s="13"/>
      <c r="R170" s="13"/>
      <c r="S170" s="13"/>
      <c r="T170" s="4"/>
      <c r="U170" s="4">
        <f t="shared" ref="U170:U171" si="64">SUM(F170:S170)</f>
        <v>-510.78</v>
      </c>
      <c r="V170" s="4">
        <f t="shared" ref="V170:V171" si="65">SUM(U170*$V$8)</f>
        <v>-11.74794</v>
      </c>
      <c r="W170" s="4">
        <f>SUM(U170:V170)</f>
        <v>-522.52793999999994</v>
      </c>
      <c r="X170" s="24"/>
      <c r="Y170" s="13"/>
      <c r="Z170" s="7"/>
      <c r="AA170" s="13"/>
      <c r="AB170" s="24"/>
      <c r="AC170" s="13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</row>
    <row r="171" spans="1:59">
      <c r="A171" s="3" t="s">
        <v>17</v>
      </c>
      <c r="F171" s="13"/>
      <c r="G171" s="13"/>
      <c r="H171" s="13"/>
      <c r="I171" s="13"/>
      <c r="J171" s="13"/>
      <c r="K171" s="13"/>
      <c r="L171" s="13"/>
      <c r="M171" s="13">
        <v>-726.44</v>
      </c>
      <c r="N171" s="13"/>
      <c r="O171" s="13"/>
      <c r="P171" s="13"/>
      <c r="Q171" s="13"/>
      <c r="R171" s="13"/>
      <c r="S171" s="13"/>
      <c r="T171" s="4"/>
      <c r="U171" s="4">
        <f t="shared" si="64"/>
        <v>-726.44</v>
      </c>
      <c r="V171" s="4">
        <f t="shared" si="65"/>
        <v>-16.708120000000001</v>
      </c>
      <c r="W171" s="4">
        <f>SUM(U171:V171)</f>
        <v>-743.14812000000006</v>
      </c>
      <c r="X171" s="25">
        <f>SUM(W170:W171)</f>
        <v>-1265.67606</v>
      </c>
      <c r="Y171" s="13"/>
      <c r="Z171" s="7"/>
      <c r="AA171" s="13"/>
      <c r="AB171" s="24"/>
      <c r="AC171" s="13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</row>
    <row r="172" spans="1:59"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4"/>
      <c r="U172" s="4"/>
      <c r="V172" s="4"/>
      <c r="W172" s="4"/>
      <c r="X172" s="24"/>
      <c r="Y172" s="13"/>
      <c r="Z172" s="7"/>
      <c r="AA172" s="13"/>
      <c r="AB172" s="24"/>
      <c r="AC172" s="13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</row>
    <row r="173" spans="1:59" ht="13">
      <c r="A173" s="5" t="s">
        <v>98</v>
      </c>
      <c r="B173" s="3" t="s">
        <v>99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4"/>
      <c r="U173" s="4"/>
      <c r="V173" s="4"/>
      <c r="W173" s="4"/>
      <c r="X173" s="24"/>
      <c r="Y173" s="13"/>
      <c r="Z173" s="7"/>
      <c r="AA173" s="13"/>
      <c r="AB173" s="24"/>
      <c r="AC173" s="13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</row>
    <row r="174" spans="1:59">
      <c r="A174" s="27" t="s">
        <v>16</v>
      </c>
      <c r="F174" s="13"/>
      <c r="G174" s="13"/>
      <c r="H174" s="13"/>
      <c r="I174" s="13"/>
      <c r="J174" s="13"/>
      <c r="K174" s="13"/>
      <c r="L174" s="13"/>
      <c r="M174" s="13">
        <v>-510.78</v>
      </c>
      <c r="N174" s="13"/>
      <c r="O174" s="13"/>
      <c r="P174" s="13"/>
      <c r="Q174" s="13"/>
      <c r="R174" s="13"/>
      <c r="S174" s="13"/>
      <c r="T174" s="4"/>
      <c r="U174" s="4">
        <f t="shared" ref="U174:U175" si="66">SUM(F174:S174)</f>
        <v>-510.78</v>
      </c>
      <c r="V174" s="4">
        <f t="shared" ref="V174:V175" si="67">SUM(U174*$V$8)</f>
        <v>-11.74794</v>
      </c>
      <c r="W174" s="4">
        <f>SUM(U174:V174)</f>
        <v>-522.52793999999994</v>
      </c>
      <c r="X174" s="24"/>
      <c r="Y174" s="13"/>
      <c r="Z174" s="7"/>
      <c r="AA174" s="13"/>
      <c r="AB174" s="24"/>
      <c r="AC174" s="13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</row>
    <row r="175" spans="1:59">
      <c r="A175" s="3" t="s">
        <v>17</v>
      </c>
      <c r="F175" s="13"/>
      <c r="G175" s="13"/>
      <c r="H175" s="13"/>
      <c r="I175" s="13"/>
      <c r="J175" s="13"/>
      <c r="K175" s="13"/>
      <c r="L175" s="13"/>
      <c r="M175" s="13">
        <v>-726.44</v>
      </c>
      <c r="N175" s="13"/>
      <c r="O175" s="13"/>
      <c r="P175" s="13"/>
      <c r="Q175" s="13"/>
      <c r="R175" s="13"/>
      <c r="S175" s="13"/>
      <c r="T175" s="4"/>
      <c r="U175" s="4">
        <f t="shared" si="66"/>
        <v>-726.44</v>
      </c>
      <c r="V175" s="4">
        <f t="shared" si="67"/>
        <v>-16.708120000000001</v>
      </c>
      <c r="W175" s="4">
        <f>SUM(U175:V175)</f>
        <v>-743.14812000000006</v>
      </c>
      <c r="X175" s="25">
        <f>SUM(W174:W175)</f>
        <v>-1265.67606</v>
      </c>
      <c r="Y175" s="13"/>
      <c r="Z175" s="7"/>
      <c r="AA175" s="13"/>
      <c r="AB175" s="24"/>
      <c r="AC175" s="13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</row>
    <row r="176" spans="1:59"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4"/>
      <c r="U176" s="4"/>
      <c r="V176" s="4"/>
      <c r="W176" s="4"/>
      <c r="X176" s="24"/>
      <c r="Y176" s="13"/>
      <c r="Z176" s="7"/>
      <c r="AA176" s="13"/>
      <c r="AB176" s="24"/>
      <c r="AC176" s="13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</row>
    <row r="177" spans="1:59" ht="13">
      <c r="A177" s="5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4"/>
      <c r="U177" s="4"/>
      <c r="V177" s="4"/>
      <c r="W177" s="4"/>
      <c r="X177" s="24"/>
      <c r="Y177" s="13"/>
      <c r="Z177" s="7"/>
      <c r="AA177" s="13"/>
      <c r="AB177" s="24"/>
      <c r="AC177" s="13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</row>
    <row r="178" spans="1:59" ht="13">
      <c r="A178" s="5" t="s">
        <v>100</v>
      </c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4"/>
      <c r="U178" s="4"/>
      <c r="V178" s="4"/>
      <c r="W178" s="4"/>
      <c r="X178" s="24"/>
      <c r="Y178" s="13"/>
      <c r="Z178" s="7"/>
      <c r="AA178" s="13"/>
      <c r="AB178" s="24"/>
      <c r="AC178" s="13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</row>
    <row r="179" spans="1:59">
      <c r="A179" s="27" t="s">
        <v>16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4"/>
      <c r="U179" s="4">
        <f t="shared" ref="U179:U180" si="68">SUM(F179:S179)</f>
        <v>0</v>
      </c>
      <c r="V179" s="4">
        <f t="shared" ref="V179:V180" si="69">SUM(U179*$V$8)</f>
        <v>0</v>
      </c>
      <c r="W179" s="4">
        <f>SUM(U179:V179)</f>
        <v>0</v>
      </c>
      <c r="X179" s="24"/>
      <c r="Y179" s="13"/>
      <c r="Z179" s="7"/>
      <c r="AA179" s="13"/>
      <c r="AB179" s="24"/>
      <c r="AC179" s="13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</row>
    <row r="180" spans="1:59">
      <c r="A180" s="3" t="s">
        <v>17</v>
      </c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>
        <v>-13045.15</v>
      </c>
      <c r="Q180" s="13"/>
      <c r="R180" s="13"/>
      <c r="S180" s="13"/>
      <c r="T180" s="4"/>
      <c r="U180" s="4">
        <f t="shared" si="68"/>
        <v>-13045.15</v>
      </c>
      <c r="V180" s="4">
        <f t="shared" si="69"/>
        <v>-300.03845000000001</v>
      </c>
      <c r="W180" s="4">
        <f>SUM(U180:V180)</f>
        <v>-13345.18845</v>
      </c>
      <c r="X180" s="25">
        <f>SUM(W179:W180)</f>
        <v>-13345.18845</v>
      </c>
      <c r="Y180" s="13"/>
      <c r="Z180" s="7"/>
      <c r="AA180" s="13"/>
      <c r="AB180" s="24"/>
      <c r="AC180" s="13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</row>
    <row r="181" spans="1:59"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4"/>
      <c r="U181" s="4"/>
      <c r="V181" s="4"/>
      <c r="W181" s="4"/>
      <c r="X181" s="24"/>
      <c r="Y181" s="13"/>
      <c r="Z181" s="7"/>
      <c r="AA181" s="13"/>
      <c r="AB181" s="24"/>
      <c r="AC181" s="13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</row>
    <row r="182" spans="1:59" ht="13">
      <c r="A182" s="5" t="s">
        <v>101</v>
      </c>
      <c r="B182" s="3" t="s">
        <v>102</v>
      </c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4"/>
      <c r="U182" s="4"/>
      <c r="V182" s="4"/>
      <c r="W182" s="4"/>
      <c r="X182" s="24"/>
      <c r="Y182" s="13"/>
      <c r="Z182" s="7"/>
      <c r="AA182" s="13"/>
      <c r="AB182" s="24"/>
      <c r="AC182" s="13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</row>
    <row r="183" spans="1:59">
      <c r="A183" s="3" t="s">
        <v>16</v>
      </c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>
        <v>-36420.769999999997</v>
      </c>
      <c r="S183" s="13"/>
      <c r="T183" s="4"/>
      <c r="U183" s="4">
        <f t="shared" ref="U183" si="70">SUM(F183:S183)</f>
        <v>-36420.769999999997</v>
      </c>
      <c r="V183" s="4">
        <f t="shared" ref="V183" si="71">SUM(U183*$V$8)</f>
        <v>-837.67770999999993</v>
      </c>
      <c r="W183" s="4">
        <f>SUM(U183:V183)</f>
        <v>-37258.447709999993</v>
      </c>
      <c r="X183" s="25">
        <f>SUM(W182:W183)</f>
        <v>-37258.447709999993</v>
      </c>
      <c r="Y183" s="13"/>
      <c r="Z183" s="7"/>
      <c r="AA183" s="13"/>
      <c r="AB183" s="24"/>
      <c r="AC183" s="13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</row>
    <row r="184" spans="1:59"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4"/>
      <c r="U184" s="4"/>
      <c r="V184" s="4"/>
      <c r="W184" s="4"/>
      <c r="X184" s="24"/>
      <c r="Y184" s="13"/>
      <c r="Z184" s="7"/>
      <c r="AA184" s="13"/>
      <c r="AB184" s="24"/>
      <c r="AC184" s="13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</row>
    <row r="185" spans="1:59"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4"/>
      <c r="U185" s="4"/>
      <c r="V185" s="4"/>
      <c r="W185" s="4"/>
      <c r="X185" s="24"/>
      <c r="Y185" s="13"/>
      <c r="Z185" s="7"/>
      <c r="AA185" s="13"/>
      <c r="AB185" s="24"/>
      <c r="AC185" s="13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</row>
    <row r="186" spans="1:59"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4"/>
      <c r="U186" s="4"/>
      <c r="V186" s="4"/>
      <c r="W186" s="4"/>
      <c r="X186" s="24"/>
      <c r="Y186" s="13"/>
      <c r="Z186" s="7"/>
      <c r="AA186" s="13"/>
      <c r="AB186" s="24"/>
      <c r="AC186" s="13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</row>
    <row r="187" spans="1:59"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4"/>
      <c r="U187" s="4"/>
      <c r="V187" s="4"/>
      <c r="W187" s="4"/>
      <c r="X187" s="24"/>
      <c r="Y187" s="13"/>
      <c r="Z187" s="7"/>
      <c r="AA187" s="13"/>
      <c r="AB187" s="24"/>
      <c r="AC187" s="13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</row>
    <row r="188" spans="1:59"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4"/>
      <c r="U188" s="4"/>
      <c r="V188" s="4"/>
      <c r="W188" s="4"/>
      <c r="X188" s="24"/>
      <c r="Y188" s="13"/>
      <c r="Z188" s="7"/>
      <c r="AA188" s="13"/>
      <c r="AB188" s="24"/>
      <c r="AC188" s="13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</row>
    <row r="189" spans="1:59" ht="13">
      <c r="A189" s="5" t="s">
        <v>103</v>
      </c>
      <c r="B189" s="5" t="s">
        <v>104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4"/>
      <c r="U189" s="4"/>
      <c r="V189" s="4"/>
      <c r="W189" s="4"/>
      <c r="X189" s="24"/>
      <c r="Y189" s="13"/>
      <c r="Z189" s="7"/>
      <c r="AA189" s="13"/>
      <c r="AB189" s="24"/>
      <c r="AC189" s="13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</row>
    <row r="190" spans="1:59">
      <c r="A190" s="3" t="s">
        <v>40</v>
      </c>
      <c r="F190" s="13">
        <v>-712.97992799999997</v>
      </c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4"/>
      <c r="U190" s="4">
        <f>SUM(F190:S190)</f>
        <v>-712.97992799999997</v>
      </c>
      <c r="V190" s="4">
        <f>SUM(U190*$V$8)</f>
        <v>-16.398538343999999</v>
      </c>
      <c r="W190" s="4">
        <f>SUM(U190:V190)</f>
        <v>-729.378466344</v>
      </c>
      <c r="X190" s="24"/>
      <c r="Y190" s="13"/>
      <c r="Z190" s="7"/>
      <c r="AA190" s="13"/>
      <c r="AB190" s="24"/>
      <c r="AC190" s="13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</row>
    <row r="191" spans="1:59">
      <c r="A191" s="3" t="s">
        <v>16</v>
      </c>
      <c r="F191" s="13">
        <v>-680.61405600000001</v>
      </c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4"/>
      <c r="U191" s="4">
        <f>SUM(F191:S191)</f>
        <v>-680.61405600000001</v>
      </c>
      <c r="V191" s="4">
        <f>SUM(U191*$V$8)</f>
        <v>-15.654123287999999</v>
      </c>
      <c r="W191" s="4">
        <f>SUM(U191:V191)</f>
        <v>-696.26817928800006</v>
      </c>
      <c r="X191" s="24"/>
      <c r="Y191" s="13"/>
      <c r="Z191" s="7"/>
      <c r="AA191" s="13"/>
      <c r="AB191" s="24"/>
      <c r="AC191" s="13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</row>
    <row r="192" spans="1:59">
      <c r="A192" s="3" t="s">
        <v>42</v>
      </c>
      <c r="F192" s="13">
        <v>-356.49496799999997</v>
      </c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4"/>
      <c r="U192" s="4">
        <f>SUM(F192:S192)</f>
        <v>-356.49496799999997</v>
      </c>
      <c r="V192" s="4">
        <f>SUM(U192*$V$8)</f>
        <v>-8.199384263999999</v>
      </c>
      <c r="W192" s="4">
        <f>SUM(U192:V192)</f>
        <v>-364.69435226399997</v>
      </c>
      <c r="X192" s="24"/>
      <c r="Y192" s="13"/>
      <c r="Z192" s="7"/>
      <c r="AA192" s="13"/>
      <c r="AB192" s="24"/>
      <c r="AC192" s="13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</row>
    <row r="193" spans="1:59">
      <c r="A193" s="3" t="s">
        <v>105</v>
      </c>
      <c r="F193" s="13">
        <v>-967.97376000000008</v>
      </c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4"/>
      <c r="U193" s="4">
        <f>SUM(F193:S193)</f>
        <v>-967.97376000000008</v>
      </c>
      <c r="V193" s="4">
        <f>SUM(U193*$V$8)</f>
        <v>-22.263396480000001</v>
      </c>
      <c r="W193" s="4">
        <f>SUM(U193:V193)</f>
        <v>-990.23715648000007</v>
      </c>
      <c r="X193" s="25">
        <f>SUM(W190:W193)</f>
        <v>-2780.5781543759999</v>
      </c>
      <c r="Y193" s="16">
        <f>SUM(U190:U193)</f>
        <v>-2718.0627119999999</v>
      </c>
      <c r="Z193" s="7"/>
      <c r="AA193" s="13"/>
      <c r="AB193" s="24"/>
      <c r="AC193" s="13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</row>
    <row r="194" spans="1:59"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4"/>
      <c r="U194" s="4"/>
      <c r="V194" s="4"/>
      <c r="W194" s="4"/>
      <c r="X194" s="24"/>
      <c r="Y194" s="13"/>
      <c r="Z194" s="7"/>
      <c r="AA194" s="13"/>
      <c r="AB194" s="24"/>
      <c r="AC194" s="13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</row>
    <row r="195" spans="1:59" ht="9.75" customHeight="1"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4"/>
      <c r="U195" s="4"/>
      <c r="V195" s="4"/>
      <c r="W195" s="4"/>
      <c r="X195" s="24"/>
      <c r="Y195" s="13"/>
      <c r="Z195" s="7"/>
      <c r="AA195" s="13"/>
      <c r="AB195" s="24"/>
      <c r="AC195" s="13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</row>
    <row r="196" spans="1:59" ht="13">
      <c r="A196" s="5" t="s">
        <v>106</v>
      </c>
      <c r="B196" s="5" t="s">
        <v>107</v>
      </c>
      <c r="C196" s="5"/>
      <c r="D196" s="5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4"/>
      <c r="U196" s="4"/>
      <c r="V196" s="4"/>
      <c r="W196" s="4"/>
      <c r="X196" s="24"/>
      <c r="Y196" s="13"/>
      <c r="Z196" s="7"/>
      <c r="AA196" s="13"/>
      <c r="AB196" s="24"/>
      <c r="AC196" s="13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</row>
    <row r="197" spans="1:59">
      <c r="A197" s="3" t="s">
        <v>42</v>
      </c>
      <c r="F197" s="13">
        <v>-751.82097599999997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4"/>
      <c r="U197" s="4">
        <f>SUM(F197:S197)</f>
        <v>-751.82097599999997</v>
      </c>
      <c r="V197" s="4">
        <f>SUM(U197*$V$8)</f>
        <v>-17.291882447999999</v>
      </c>
      <c r="W197" s="4">
        <f>SUM(U197:V197)</f>
        <v>-769.112858448</v>
      </c>
      <c r="X197" s="24"/>
      <c r="Y197" s="13"/>
      <c r="Z197" s="7"/>
      <c r="AA197" s="13"/>
      <c r="AB197" s="24"/>
      <c r="AC197" s="13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</row>
    <row r="198" spans="1:59">
      <c r="A198" s="3" t="s">
        <v>105</v>
      </c>
      <c r="F198" s="13">
        <v>-3.77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4"/>
      <c r="U198" s="4">
        <f>SUM(F198:S198)</f>
        <v>-3.77</v>
      </c>
      <c r="V198" s="4">
        <v>0</v>
      </c>
      <c r="W198" s="4">
        <f>SUM(U198:V198)</f>
        <v>-3.77</v>
      </c>
      <c r="X198" s="25">
        <f>SUM(W197:W198)</f>
        <v>-772.88285844799998</v>
      </c>
      <c r="Y198" s="16">
        <f>SUM(U197:U198)</f>
        <v>-755.59097599999996</v>
      </c>
      <c r="Z198" s="7"/>
      <c r="AA198" s="13"/>
      <c r="AB198" s="24"/>
      <c r="AC198" s="13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</row>
    <row r="199" spans="1:59"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4"/>
      <c r="U199" s="4"/>
      <c r="V199" s="4"/>
      <c r="W199" s="4"/>
      <c r="X199" s="24"/>
      <c r="Y199" s="13"/>
      <c r="Z199" s="7"/>
      <c r="AA199" s="13"/>
      <c r="AB199" s="24"/>
      <c r="AC199" s="13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</row>
    <row r="200" spans="1:59" ht="13">
      <c r="A200" s="29" t="s">
        <v>108</v>
      </c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4"/>
      <c r="U200" s="4"/>
      <c r="V200" s="4"/>
      <c r="W200" s="4"/>
      <c r="X200" s="24"/>
      <c r="Y200" s="13"/>
      <c r="Z200" s="7"/>
      <c r="AA200" s="13"/>
      <c r="AB200" s="24"/>
      <c r="AC200" s="13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</row>
    <row r="201" spans="1:59">
      <c r="A201" s="3" t="s">
        <v>109</v>
      </c>
      <c r="F201" s="30">
        <v>-10983.749975999999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4"/>
      <c r="U201" s="4">
        <f>SUM(F201:S201)</f>
        <v>-10983.749975999999</v>
      </c>
      <c r="V201" s="4">
        <f>SUM(U201*$V$8)</f>
        <v>-252.62624944799998</v>
      </c>
      <c r="W201" s="4">
        <f>SUM(U201:V201)</f>
        <v>-11236.376225447999</v>
      </c>
      <c r="X201" s="25">
        <f>SUM(W201)</f>
        <v>-11236.376225447999</v>
      </c>
      <c r="Y201" s="16">
        <f>SUM(U200:U201)</f>
        <v>-10983.749975999999</v>
      </c>
      <c r="Z201" s="7"/>
      <c r="AA201" s="13"/>
      <c r="AB201" s="24"/>
      <c r="AC201" s="13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</row>
    <row r="202" spans="1:59"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4"/>
      <c r="U202" s="4"/>
      <c r="V202" s="4"/>
      <c r="W202" s="4"/>
      <c r="X202" s="24"/>
      <c r="Y202" s="13"/>
      <c r="Z202" s="7"/>
      <c r="AA202" s="13"/>
      <c r="AB202" s="24"/>
      <c r="AC202" s="13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</row>
    <row r="203" spans="1:59"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4"/>
      <c r="U203" s="4"/>
      <c r="V203" s="4"/>
      <c r="W203" s="4"/>
      <c r="X203" s="24"/>
      <c r="Y203" s="13"/>
      <c r="Z203" s="7"/>
      <c r="AA203" s="13"/>
      <c r="AB203" s="24"/>
      <c r="AC203" s="13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</row>
    <row r="204" spans="1:59"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4"/>
      <c r="U204" s="4"/>
      <c r="V204" s="4"/>
      <c r="W204" s="4"/>
      <c r="X204" s="24"/>
      <c r="Y204" s="13"/>
      <c r="Z204" s="7"/>
      <c r="AA204" s="13"/>
      <c r="AB204" s="24"/>
      <c r="AC204" s="13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</row>
    <row r="205" spans="1:59" ht="13">
      <c r="A205" s="5" t="s">
        <v>110</v>
      </c>
      <c r="B205" s="5" t="s">
        <v>111</v>
      </c>
      <c r="C205" s="5"/>
      <c r="D205" s="5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4"/>
      <c r="U205" s="4"/>
      <c r="V205" s="4"/>
      <c r="W205" s="4"/>
      <c r="X205" s="24"/>
      <c r="Y205" s="13"/>
      <c r="Z205" s="7"/>
      <c r="AA205" s="13"/>
      <c r="AB205" s="24"/>
      <c r="AC205" s="13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</row>
    <row r="206" spans="1:59">
      <c r="A206" s="3" t="s">
        <v>39</v>
      </c>
      <c r="F206" s="13">
        <v>-6390.1080000000002</v>
      </c>
      <c r="G206" s="13"/>
      <c r="H206" s="13">
        <v>375.89</v>
      </c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4"/>
      <c r="U206" s="4">
        <f>SUM(F206:S206)</f>
        <v>-6014.2179999999998</v>
      </c>
      <c r="V206" s="4">
        <f>SUM(U206*$V$8)</f>
        <v>-138.32701399999999</v>
      </c>
      <c r="W206" s="4">
        <f>SUM(U206:V206)</f>
        <v>-6152.5450140000003</v>
      </c>
      <c r="X206" s="24"/>
      <c r="Y206" s="13"/>
      <c r="Z206" s="7"/>
      <c r="AA206" s="13"/>
      <c r="AB206" s="24"/>
      <c r="AC206" s="13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</row>
    <row r="207" spans="1:59">
      <c r="A207" s="3" t="s">
        <v>16</v>
      </c>
      <c r="F207" s="13">
        <v>-28287.571968</v>
      </c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4"/>
      <c r="U207" s="4">
        <f>SUM(F207:S207)</f>
        <v>-28287.571968</v>
      </c>
      <c r="V207" s="4">
        <f>SUM(U207*$V$8)</f>
        <v>-650.61415526400003</v>
      </c>
      <c r="W207" s="4">
        <f>SUM(U207:V207)</f>
        <v>-28938.186123264</v>
      </c>
      <c r="X207" s="25">
        <f>SUM(W206:W207)</f>
        <v>-35090.731137264003</v>
      </c>
      <c r="Y207" s="16">
        <f>SUM(U206:U207)</f>
        <v>-34301.789967999997</v>
      </c>
      <c r="Z207" s="7"/>
      <c r="AA207" s="13"/>
      <c r="AB207" s="24"/>
      <c r="AC207" s="13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</row>
    <row r="208" spans="1:59"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4"/>
      <c r="U208" s="4"/>
      <c r="V208" s="4"/>
      <c r="W208" s="4"/>
      <c r="X208" s="24"/>
      <c r="Y208" s="13"/>
      <c r="Z208" s="7"/>
      <c r="AA208" s="13"/>
      <c r="AB208" s="24"/>
      <c r="AC208" s="13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</row>
    <row r="209" spans="1:59"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4"/>
      <c r="U209" s="4"/>
      <c r="V209" s="4"/>
      <c r="W209" s="4"/>
      <c r="X209" s="24"/>
      <c r="Y209" s="13"/>
      <c r="Z209" s="7"/>
      <c r="AA209" s="13"/>
      <c r="AB209" s="24"/>
      <c r="AC209" s="13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</row>
    <row r="210" spans="1:59" ht="13">
      <c r="A210" s="5" t="s">
        <v>112</v>
      </c>
      <c r="B210" s="5" t="s">
        <v>113</v>
      </c>
      <c r="C210" s="5"/>
      <c r="D210" s="5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4"/>
      <c r="U210" s="4"/>
      <c r="V210" s="4"/>
      <c r="W210" s="4"/>
      <c r="X210" s="24"/>
      <c r="Y210" s="13"/>
      <c r="Z210" s="7"/>
      <c r="AA210" s="13"/>
      <c r="AB210" s="24"/>
      <c r="AC210" s="13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</row>
    <row r="211" spans="1:59">
      <c r="A211" s="3" t="s">
        <v>114</v>
      </c>
      <c r="F211" s="13">
        <v>-8768.3290560000005</v>
      </c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4"/>
      <c r="U211" s="4">
        <f>SUM(F211:S211)</f>
        <v>-8768.3290560000005</v>
      </c>
      <c r="V211" s="4">
        <f>SUM(U211*$V$8)</f>
        <v>-201.671568288</v>
      </c>
      <c r="W211" s="4">
        <f>SUM(U211:V211)</f>
        <v>-8970.0006242880008</v>
      </c>
      <c r="X211" s="24"/>
      <c r="Y211" s="13"/>
      <c r="Z211" s="7"/>
      <c r="AA211" s="13"/>
      <c r="AB211" s="24"/>
      <c r="AC211" s="13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</row>
    <row r="212" spans="1:59">
      <c r="A212" s="3" t="s">
        <v>16</v>
      </c>
      <c r="F212" s="13">
        <v>-116.343</v>
      </c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4"/>
      <c r="U212" s="4">
        <f>SUM(F212:S212)</f>
        <v>-116.343</v>
      </c>
      <c r="V212" s="4">
        <f>SUM(U212*$V$8)</f>
        <v>-2.6758890000000002</v>
      </c>
      <c r="W212" s="4">
        <f>SUM(U212:V212)</f>
        <v>-119.018889</v>
      </c>
      <c r="X212" s="24"/>
      <c r="Y212" s="13"/>
      <c r="Z212" s="7"/>
      <c r="AA212" s="13"/>
      <c r="AB212" s="24"/>
      <c r="AC212" s="13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</row>
    <row r="213" spans="1:59">
      <c r="A213" s="3" t="s">
        <v>115</v>
      </c>
      <c r="F213" s="13">
        <v>0</v>
      </c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4"/>
      <c r="U213" s="4">
        <f>SUM(F213:S213)</f>
        <v>0</v>
      </c>
      <c r="V213" s="4">
        <f>SUM(U213*$V$8)</f>
        <v>0</v>
      </c>
      <c r="W213" s="4">
        <f>SUM(U213:V213)</f>
        <v>0</v>
      </c>
      <c r="X213" s="24"/>
      <c r="Y213" s="13"/>
      <c r="Z213" s="7"/>
      <c r="AA213" s="13"/>
      <c r="AB213" s="24"/>
      <c r="AC213" s="13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</row>
    <row r="214" spans="1:59">
      <c r="A214" s="3" t="s">
        <v>116</v>
      </c>
      <c r="F214" s="13">
        <v>0</v>
      </c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4"/>
      <c r="U214" s="4">
        <f>SUM(F214:S214)</f>
        <v>0</v>
      </c>
      <c r="V214" s="4">
        <f>SUM(U214*$V$8)</f>
        <v>0</v>
      </c>
      <c r="W214" s="4">
        <f>SUM(U214:V214)</f>
        <v>0</v>
      </c>
      <c r="X214" s="25">
        <f>SUM(W211:W214)</f>
        <v>-9089.0195132880017</v>
      </c>
      <c r="Y214" s="16">
        <f>SUM(U211:U214)</f>
        <v>-8884.6720560000012</v>
      </c>
      <c r="Z214" s="7"/>
      <c r="AA214" s="13"/>
      <c r="AB214" s="24"/>
      <c r="AC214" s="13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</row>
    <row r="215" spans="1:59"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4"/>
      <c r="U215" s="4"/>
      <c r="V215" s="4"/>
      <c r="W215" s="4"/>
      <c r="X215" s="24"/>
      <c r="Y215" s="13"/>
      <c r="Z215" s="7"/>
      <c r="AA215" s="13"/>
      <c r="AB215" s="24"/>
      <c r="AC215" s="13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</row>
    <row r="216" spans="1:59" ht="13">
      <c r="A216" s="5" t="s">
        <v>117</v>
      </c>
      <c r="B216" s="5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4"/>
      <c r="U216" s="4"/>
      <c r="V216" s="4"/>
      <c r="W216" s="4"/>
      <c r="Z216" s="7"/>
      <c r="AB216" s="4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</row>
    <row r="217" spans="1:59">
      <c r="A217" s="3" t="s">
        <v>116</v>
      </c>
      <c r="F217" s="13">
        <v>-4.96</v>
      </c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4"/>
      <c r="U217" s="4">
        <f>SUM(F217:S217)</f>
        <v>-4.96</v>
      </c>
      <c r="V217" s="4">
        <v>0</v>
      </c>
      <c r="W217" s="4">
        <f>SUM(U217:V217)</f>
        <v>-4.96</v>
      </c>
      <c r="X217" s="25">
        <f>SUM(W217)</f>
        <v>-4.96</v>
      </c>
      <c r="Y217" s="16">
        <f>SUM(U217)</f>
        <v>-4.96</v>
      </c>
      <c r="Z217" s="7"/>
      <c r="AA217" s="13"/>
      <c r="AB217" s="24"/>
      <c r="AC217" s="13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</row>
    <row r="218" spans="1:59"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4"/>
      <c r="U218" s="4"/>
      <c r="V218" s="4"/>
      <c r="W218" s="4"/>
      <c r="X218" s="24"/>
      <c r="Y218" s="13"/>
      <c r="Z218" s="7"/>
      <c r="AA218" s="13"/>
      <c r="AB218" s="24"/>
      <c r="AC218" s="13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</row>
    <row r="219" spans="1:59"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4"/>
      <c r="U219" s="4"/>
      <c r="V219" s="4"/>
      <c r="W219" s="4"/>
      <c r="X219" s="24"/>
      <c r="Y219" s="13"/>
      <c r="Z219" s="7"/>
      <c r="AA219" s="13"/>
      <c r="AB219" s="24"/>
      <c r="AC219" s="13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</row>
    <row r="220" spans="1:59"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4"/>
      <c r="U220" s="4"/>
      <c r="V220" s="4"/>
      <c r="W220" s="4"/>
      <c r="X220" s="24"/>
      <c r="Y220" s="13"/>
      <c r="Z220" s="7"/>
      <c r="AA220" s="13"/>
      <c r="AB220" s="24"/>
      <c r="AC220" s="13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</row>
    <row r="221" spans="1:59" ht="13">
      <c r="A221" s="5" t="s">
        <v>118</v>
      </c>
      <c r="B221" s="5" t="s">
        <v>119</v>
      </c>
      <c r="C221" s="5"/>
      <c r="D221" s="5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4"/>
      <c r="U221" s="4"/>
      <c r="V221" s="4"/>
      <c r="W221" s="4"/>
      <c r="X221" s="24"/>
      <c r="Y221" s="13"/>
      <c r="Z221" s="7"/>
      <c r="AA221" s="13"/>
      <c r="AB221" s="24"/>
      <c r="AC221" s="13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</row>
    <row r="222" spans="1:59">
      <c r="A222" s="3" t="s">
        <v>39</v>
      </c>
      <c r="F222" s="13">
        <v>-40.68</v>
      </c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4"/>
      <c r="U222" s="4">
        <f>SUM(F222:S222)</f>
        <v>-40.68</v>
      </c>
      <c r="V222" s="4">
        <v>0</v>
      </c>
      <c r="W222" s="4">
        <f>SUM(U222:V222)</f>
        <v>-40.68</v>
      </c>
      <c r="X222" s="25">
        <f>SUM(W222)</f>
        <v>-40.68</v>
      </c>
      <c r="Y222" s="16">
        <f>SUM(U222)</f>
        <v>-40.68</v>
      </c>
      <c r="Z222" s="7"/>
      <c r="AA222" s="13"/>
      <c r="AB222" s="24"/>
      <c r="AC222" s="13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</row>
    <row r="223" spans="1:59">
      <c r="A223" s="3" t="s">
        <v>114</v>
      </c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4"/>
      <c r="U223" s="4">
        <f>SUM(F223:S223)</f>
        <v>0</v>
      </c>
      <c r="V223" s="4"/>
      <c r="W223" s="4"/>
      <c r="X223" s="24"/>
      <c r="Y223" s="13"/>
      <c r="Z223" s="7"/>
      <c r="AA223" s="13"/>
      <c r="AB223" s="24"/>
      <c r="AC223" s="13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</row>
    <row r="224" spans="1:59"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4"/>
      <c r="U224" s="4"/>
      <c r="V224" s="4"/>
      <c r="W224" s="4"/>
      <c r="X224" s="24"/>
      <c r="Y224" s="13"/>
      <c r="Z224" s="7"/>
      <c r="AA224" s="13"/>
      <c r="AB224" s="24"/>
      <c r="AC224" s="13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</row>
    <row r="225" spans="1:59" ht="13">
      <c r="A225" s="5" t="s">
        <v>120</v>
      </c>
      <c r="B225" s="5" t="s">
        <v>121</v>
      </c>
      <c r="C225" s="5"/>
      <c r="D225" s="5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4"/>
      <c r="U225" s="4"/>
      <c r="V225" s="4"/>
      <c r="W225" s="4"/>
      <c r="X225" s="24"/>
      <c r="Y225" s="13"/>
      <c r="Z225" s="7"/>
      <c r="AA225" s="13"/>
      <c r="AB225" s="24"/>
      <c r="AC225" s="13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</row>
    <row r="226" spans="1:59">
      <c r="A226" s="3" t="s">
        <v>39</v>
      </c>
      <c r="F226" s="13">
        <v>-22052.147615999998</v>
      </c>
      <c r="G226" s="13"/>
      <c r="H226" s="13">
        <v>1297.19</v>
      </c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4"/>
      <c r="U226" s="4">
        <f>SUM(F226:S226)</f>
        <v>-20754.957616</v>
      </c>
      <c r="V226" s="4">
        <f>SUM(U226*$V$8)</f>
        <v>-477.36402516800001</v>
      </c>
      <c r="W226" s="4">
        <f>SUM(U226:V226)</f>
        <v>-21232.321641168</v>
      </c>
      <c r="X226" s="25">
        <f>SUM(W226)</f>
        <v>-21232.321641168</v>
      </c>
      <c r="Y226" s="16">
        <f>SUM(U226)</f>
        <v>-20754.957616</v>
      </c>
      <c r="Z226" s="7"/>
      <c r="AA226" s="13"/>
      <c r="AB226" s="24"/>
      <c r="AC226" s="13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</row>
    <row r="227" spans="1:59"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4"/>
      <c r="U227" s="4"/>
      <c r="V227" s="4"/>
      <c r="W227" s="4"/>
      <c r="X227" s="24"/>
      <c r="Y227" s="13"/>
      <c r="Z227" s="7"/>
      <c r="AA227" s="13"/>
      <c r="AB227" s="24"/>
      <c r="AC227" s="13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</row>
    <row r="228" spans="1:59" ht="13">
      <c r="A228" s="5" t="s">
        <v>122</v>
      </c>
      <c r="B228" s="5" t="s">
        <v>123</v>
      </c>
      <c r="C228" s="5"/>
      <c r="D228" s="5"/>
      <c r="E228" s="2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4"/>
      <c r="U228" s="4" t="s">
        <v>15</v>
      </c>
      <c r="V228" s="4"/>
      <c r="W228" s="4"/>
      <c r="X228" s="24"/>
      <c r="Y228" s="13"/>
      <c r="Z228" s="7"/>
      <c r="AA228" s="13"/>
      <c r="AB228" s="24"/>
      <c r="AC228" s="13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</row>
    <row r="229" spans="1:59">
      <c r="A229" s="3" t="s">
        <v>39</v>
      </c>
      <c r="F229" s="13">
        <v>-21426.567552</v>
      </c>
      <c r="G229" s="13"/>
      <c r="H229" s="31">
        <v>1260.3900000000001</v>
      </c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4"/>
      <c r="U229" s="4">
        <f>SUM(F229:S229)</f>
        <v>-20166.177552000001</v>
      </c>
      <c r="V229" s="4">
        <f>SUM(U229*$V$8)</f>
        <v>-463.82208369599999</v>
      </c>
      <c r="W229" s="4">
        <f>SUM(U229:V229)</f>
        <v>-20629.999635696</v>
      </c>
      <c r="X229" s="24"/>
      <c r="Y229" s="13"/>
      <c r="Z229" s="7"/>
      <c r="AA229" s="13"/>
      <c r="AB229" s="24"/>
      <c r="AC229" s="13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</row>
    <row r="230" spans="1:59">
      <c r="A230" s="3" t="s">
        <v>114</v>
      </c>
      <c r="F230" s="13">
        <v>-29108.438136000001</v>
      </c>
      <c r="G230" s="13"/>
      <c r="H230" s="32">
        <f>SUM(1461.44+223.17)</f>
        <v>1684.6100000000001</v>
      </c>
      <c r="I230" s="3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4"/>
      <c r="U230" s="4">
        <f>SUM(F230:S230)</f>
        <v>-27423.828136</v>
      </c>
      <c r="V230" s="4">
        <f>SUM(U230*$V$8)</f>
        <v>-630.74804712799994</v>
      </c>
      <c r="W230" s="4">
        <f>SUM(U230:V230)</f>
        <v>-28054.576183128</v>
      </c>
      <c r="X230" s="24"/>
      <c r="Y230" s="13"/>
      <c r="Z230" s="7"/>
      <c r="AA230" s="13"/>
      <c r="AB230" s="24"/>
      <c r="AC230" s="13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</row>
    <row r="231" spans="1:59">
      <c r="A231" s="3" t="s">
        <v>16</v>
      </c>
      <c r="F231" s="13">
        <v>-199.36936800000001</v>
      </c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4"/>
      <c r="U231" s="4">
        <f>SUM(F231:S231)</f>
        <v>-199.36936800000001</v>
      </c>
      <c r="V231" s="4">
        <f>SUM(U231*$V$8)</f>
        <v>-4.5854954640000001</v>
      </c>
      <c r="W231" s="4">
        <f>SUM(U231:V231)</f>
        <v>-203.954863464</v>
      </c>
      <c r="X231" s="24"/>
      <c r="Y231" s="13"/>
      <c r="Z231" s="7"/>
      <c r="AA231" s="13"/>
      <c r="AB231" s="24"/>
      <c r="AC231" s="13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</row>
    <row r="232" spans="1:59">
      <c r="A232" s="3" t="s">
        <v>115</v>
      </c>
      <c r="F232" s="13">
        <v>-3793.9527360000002</v>
      </c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4"/>
      <c r="U232" s="4">
        <f>SUM(F232:S232)</f>
        <v>-3793.9527360000002</v>
      </c>
      <c r="V232" s="4">
        <f>SUM(U232*$V$8)</f>
        <v>-87.260912927999996</v>
      </c>
      <c r="W232" s="4">
        <f>SUM(U232:V232)</f>
        <v>-3881.2136489280001</v>
      </c>
      <c r="X232" s="25">
        <f>SUM(W229:W232)</f>
        <v>-52769.744331216003</v>
      </c>
      <c r="Y232" s="16">
        <f>SUM(U229:U232)</f>
        <v>-51583.327792000004</v>
      </c>
      <c r="Z232" s="7"/>
      <c r="AA232" s="13"/>
      <c r="AB232" s="24"/>
      <c r="AC232" s="13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</row>
    <row r="233" spans="1:59"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4"/>
      <c r="U233" s="4" t="s">
        <v>15</v>
      </c>
      <c r="V233" s="4"/>
      <c r="W233" s="4"/>
      <c r="X233" s="24"/>
      <c r="Y233" s="13"/>
      <c r="Z233" s="7"/>
      <c r="AA233" s="13"/>
      <c r="AB233" s="24"/>
      <c r="AC233" s="13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</row>
    <row r="234" spans="1:59" ht="13">
      <c r="A234" s="5" t="s">
        <v>124</v>
      </c>
      <c r="B234" s="5" t="s">
        <v>125</v>
      </c>
      <c r="C234" s="5"/>
      <c r="D234" s="5"/>
      <c r="E234" s="2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4"/>
      <c r="U234" s="4" t="s">
        <v>15</v>
      </c>
      <c r="V234" s="4"/>
      <c r="W234" s="4"/>
      <c r="X234" s="24"/>
      <c r="Y234" s="13"/>
      <c r="Z234" s="7"/>
      <c r="AA234" s="13"/>
      <c r="AB234" s="24"/>
      <c r="AC234" s="13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</row>
    <row r="235" spans="1:59" ht="13">
      <c r="A235" s="3" t="s">
        <v>39</v>
      </c>
      <c r="E235" s="23"/>
      <c r="F235" s="13">
        <v>-59497.37</v>
      </c>
      <c r="G235" s="13"/>
      <c r="H235" s="13">
        <v>3461.18</v>
      </c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4"/>
      <c r="U235" s="4">
        <f>SUM(F235:S235)</f>
        <v>-56036.19</v>
      </c>
      <c r="V235" s="4">
        <f>SUM(U235*$V$8)</f>
        <v>-1288.8323700000001</v>
      </c>
      <c r="W235" s="4">
        <f>SUM(U235:V235)</f>
        <v>-57325.022370000006</v>
      </c>
      <c r="X235" s="24"/>
      <c r="Y235" s="16">
        <f>SUM(U235)</f>
        <v>-56036.19</v>
      </c>
      <c r="Z235" s="7"/>
      <c r="AA235" s="13"/>
      <c r="AB235" s="24"/>
      <c r="AC235" s="13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</row>
    <row r="236" spans="1:59" ht="13">
      <c r="A236" s="3" t="s">
        <v>114</v>
      </c>
      <c r="E236" s="23"/>
      <c r="F236" s="13">
        <v>0</v>
      </c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4"/>
      <c r="U236" s="4">
        <f>SUM(F236:S236)</f>
        <v>0</v>
      </c>
      <c r="V236" s="4">
        <f>SUM(U236*$V$8)</f>
        <v>0</v>
      </c>
      <c r="W236" s="4">
        <f>SUM(U236:V236)</f>
        <v>0</v>
      </c>
      <c r="X236" s="24"/>
      <c r="Y236" s="13"/>
      <c r="Z236" s="7"/>
      <c r="AA236" s="13"/>
      <c r="AB236" s="24"/>
      <c r="AC236" s="13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</row>
    <row r="237" spans="1:59">
      <c r="A237" s="3" t="s">
        <v>16</v>
      </c>
      <c r="F237" s="13">
        <v>0</v>
      </c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4"/>
      <c r="U237" s="4">
        <f>SUM(F237:S237)</f>
        <v>0</v>
      </c>
      <c r="V237" s="4">
        <f>SUM(U237*$V$8)</f>
        <v>0</v>
      </c>
      <c r="W237" s="4">
        <f>SUM(U237:V237)</f>
        <v>0</v>
      </c>
      <c r="X237" s="25">
        <f>SUM(W235:W237)</f>
        <v>-57325.022370000006</v>
      </c>
      <c r="Y237" s="13"/>
      <c r="Z237" s="7"/>
      <c r="AA237" s="13"/>
      <c r="AB237" s="24"/>
      <c r="AC237" s="13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</row>
    <row r="238" spans="1:59"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4"/>
      <c r="U238" s="4" t="s">
        <v>15</v>
      </c>
      <c r="V238" s="4"/>
      <c r="W238" s="4"/>
      <c r="X238" s="24"/>
      <c r="Y238" s="13"/>
      <c r="Z238" s="7"/>
      <c r="AA238" s="13"/>
      <c r="AB238" s="24"/>
      <c r="AC238" s="13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</row>
    <row r="239" spans="1:59"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4"/>
      <c r="U239" s="4" t="s">
        <v>15</v>
      </c>
      <c r="V239" s="4"/>
      <c r="W239" s="4"/>
      <c r="X239" s="24"/>
      <c r="Y239" s="13"/>
      <c r="Z239" s="7"/>
      <c r="AA239" s="13"/>
      <c r="AB239" s="24"/>
      <c r="AC239" s="13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</row>
    <row r="240" spans="1:59"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4"/>
      <c r="U240" s="4"/>
      <c r="V240" s="4"/>
      <c r="W240" s="4"/>
      <c r="X240" s="24"/>
      <c r="Y240" s="13"/>
      <c r="Z240" s="7"/>
      <c r="AA240" s="13"/>
      <c r="AB240" s="24"/>
      <c r="AC240" s="13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</row>
    <row r="241" spans="1:59" ht="13">
      <c r="A241" s="5" t="s">
        <v>126</v>
      </c>
      <c r="B241" s="5" t="s">
        <v>127</v>
      </c>
      <c r="C241" s="5"/>
      <c r="D241" s="5"/>
      <c r="E241" s="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4"/>
      <c r="U241" s="4"/>
      <c r="V241" s="4"/>
      <c r="W241" s="4"/>
      <c r="X241" s="24"/>
      <c r="Y241" s="13"/>
      <c r="AA241" s="13"/>
      <c r="AB241" s="24"/>
      <c r="AC241" s="13"/>
    </row>
    <row r="242" spans="1:59" ht="13">
      <c r="A242" s="3" t="s">
        <v>114</v>
      </c>
      <c r="B242" s="5"/>
      <c r="C242" s="5"/>
      <c r="D242" s="5"/>
      <c r="E242" s="3"/>
      <c r="F242" s="3">
        <v>0</v>
      </c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4"/>
      <c r="U242" s="4">
        <f>SUM(F242:S242)</f>
        <v>0</v>
      </c>
      <c r="V242" s="4">
        <f>SUM(U242*$V$8)</f>
        <v>0</v>
      </c>
      <c r="W242" s="4">
        <f>SUM(U242:V242)</f>
        <v>0</v>
      </c>
      <c r="Z242" s="24" t="s">
        <v>128</v>
      </c>
      <c r="AA242" s="13"/>
      <c r="AB242" s="24"/>
      <c r="AC242" s="13"/>
    </row>
    <row r="243" spans="1:59">
      <c r="A243" s="3" t="s">
        <v>16</v>
      </c>
      <c r="E243" s="3"/>
      <c r="F243" s="13">
        <v>-34019.543879999997</v>
      </c>
      <c r="G243" s="13"/>
      <c r="H243" s="13">
        <v>1790.5</v>
      </c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4"/>
      <c r="U243" s="4">
        <f>SUM(F243:S243)</f>
        <v>-32229.043879999997</v>
      </c>
      <c r="V243" s="4">
        <f>SUM(U243*$V$8)</f>
        <v>-741.26800923999997</v>
      </c>
      <c r="W243" s="4">
        <f>SUM(U243:V243)</f>
        <v>-32970.311889239994</v>
      </c>
      <c r="X243" s="25">
        <f>SUM(W242:W243)</f>
        <v>-32970.311889239994</v>
      </c>
      <c r="Y243" s="16">
        <f>SUM(U243)</f>
        <v>-32229.043879999997</v>
      </c>
      <c r="AA243" s="13"/>
      <c r="AB243" s="24"/>
      <c r="AC243" s="13"/>
    </row>
    <row r="244" spans="1:59"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4"/>
      <c r="U244" s="4"/>
      <c r="V244" s="4"/>
      <c r="W244" s="4"/>
      <c r="X244" s="24"/>
      <c r="Y244" s="13"/>
      <c r="Z244" s="7"/>
      <c r="AA244" s="13"/>
      <c r="AB244" s="24"/>
      <c r="AC244" s="13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</row>
    <row r="245" spans="1:59"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4"/>
      <c r="U245" s="4"/>
      <c r="V245" s="4"/>
      <c r="W245" s="4"/>
      <c r="X245" s="24"/>
      <c r="Y245" s="13"/>
      <c r="Z245" s="7"/>
      <c r="AA245" s="13"/>
      <c r="AB245" s="24"/>
      <c r="AC245" s="13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</row>
    <row r="246" spans="1:59"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4"/>
      <c r="U246" s="4"/>
      <c r="V246" s="4"/>
      <c r="W246" s="4"/>
      <c r="X246" s="24"/>
      <c r="Y246" s="13"/>
      <c r="Z246" s="7"/>
      <c r="AA246" s="13"/>
      <c r="AB246" s="24"/>
      <c r="AC246" s="13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</row>
    <row r="247" spans="1:59" ht="13">
      <c r="A247" s="5" t="s">
        <v>129</v>
      </c>
      <c r="B247" s="5" t="s">
        <v>130</v>
      </c>
      <c r="C247" s="5"/>
      <c r="D247" s="5"/>
      <c r="E247" s="2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4"/>
      <c r="U247" s="4" t="s">
        <v>15</v>
      </c>
      <c r="V247" s="4"/>
      <c r="W247" s="4"/>
      <c r="X247" s="24"/>
      <c r="Y247" s="13"/>
      <c r="Z247" s="7"/>
      <c r="AA247" s="13"/>
      <c r="AB247" s="24"/>
      <c r="AC247" s="13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</row>
    <row r="248" spans="1:59">
      <c r="A248" s="3" t="s">
        <v>114</v>
      </c>
      <c r="F248" s="13">
        <v>-9787.6138320000009</v>
      </c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4"/>
      <c r="U248" s="4">
        <f>SUM(F248:S248)</f>
        <v>-9787.6138320000009</v>
      </c>
      <c r="V248" s="4">
        <f>SUM(U248*$V$8)</f>
        <v>-225.11511813600001</v>
      </c>
      <c r="W248" s="4">
        <f>SUM(U248:V248)</f>
        <v>-10012.728950136001</v>
      </c>
      <c r="X248" s="24"/>
      <c r="Y248" s="13"/>
      <c r="Z248" s="7"/>
      <c r="AA248" s="13"/>
      <c r="AB248" s="24"/>
      <c r="AC248" s="13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</row>
    <row r="249" spans="1:59">
      <c r="A249" s="3" t="s">
        <v>16</v>
      </c>
      <c r="F249" s="13">
        <v>-25.55</v>
      </c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4"/>
      <c r="U249" s="4">
        <f>SUM(F249:S249)</f>
        <v>-25.55</v>
      </c>
      <c r="V249" s="4">
        <v>0</v>
      </c>
      <c r="W249" s="4">
        <f>SUM(U249:V249)</f>
        <v>-25.55</v>
      </c>
      <c r="X249" s="25">
        <f>SUM(W248:W249)</f>
        <v>-10038.278950136</v>
      </c>
      <c r="Y249" s="16">
        <f>SUM(U248:U249)</f>
        <v>-9813.1638320000002</v>
      </c>
      <c r="Z249" s="7"/>
      <c r="AA249" s="13"/>
      <c r="AB249" s="24"/>
      <c r="AC249" s="13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</row>
    <row r="250" spans="1:59"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4"/>
      <c r="U250" s="4" t="s">
        <v>15</v>
      </c>
      <c r="V250" s="4"/>
      <c r="W250" s="4"/>
      <c r="X250" s="24"/>
      <c r="Y250" s="13"/>
      <c r="Z250" s="7"/>
      <c r="AA250" s="13"/>
      <c r="AB250" s="24"/>
      <c r="AC250" s="13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</row>
    <row r="251" spans="1:59" ht="13">
      <c r="A251" s="5" t="s">
        <v>131</v>
      </c>
      <c r="B251" s="5" t="s">
        <v>132</v>
      </c>
      <c r="C251" s="5"/>
      <c r="D251" s="5"/>
      <c r="E251" s="2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4"/>
      <c r="U251" s="4"/>
      <c r="V251" s="4"/>
      <c r="W251" s="4"/>
      <c r="X251" s="24"/>
      <c r="Y251" s="13"/>
      <c r="Z251" s="7"/>
      <c r="AA251" s="13"/>
      <c r="AB251" s="24"/>
      <c r="AC251" s="13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</row>
    <row r="252" spans="1:59" ht="13">
      <c r="A252" s="19" t="s">
        <v>133</v>
      </c>
      <c r="B252" s="5"/>
      <c r="C252" s="5"/>
      <c r="D252" s="5"/>
      <c r="E252" s="23"/>
      <c r="F252" s="13">
        <v>-14953.34</v>
      </c>
      <c r="G252" s="13"/>
      <c r="H252" s="13">
        <v>747.67</v>
      </c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4"/>
      <c r="U252" s="4">
        <f>SUM(F252:S252)</f>
        <v>-14205.67</v>
      </c>
      <c r="V252" s="4">
        <f>SUM(U252*$V$8)</f>
        <v>-326.73041000000001</v>
      </c>
      <c r="W252" s="4">
        <f>SUM(U252:V252)</f>
        <v>-14532.40041</v>
      </c>
      <c r="X252" s="24"/>
      <c r="Y252" s="13"/>
      <c r="Z252" s="7"/>
      <c r="AA252" s="13"/>
      <c r="AB252" s="24"/>
      <c r="AC252" s="13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</row>
    <row r="253" spans="1:59">
      <c r="A253" s="3" t="s">
        <v>114</v>
      </c>
      <c r="F253" s="13">
        <v>-17135.687592000002</v>
      </c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4"/>
      <c r="U253" s="4">
        <f>SUM(F253:S253)</f>
        <v>-17135.687592000002</v>
      </c>
      <c r="V253" s="4">
        <f>SUM(U253*$V$8)</f>
        <v>-394.12081461600002</v>
      </c>
      <c r="W253" s="4">
        <f>SUM(U253:V253)</f>
        <v>-17529.808406616001</v>
      </c>
      <c r="X253" s="24"/>
      <c r="Y253" s="13"/>
      <c r="Z253" s="7"/>
      <c r="AA253" s="13"/>
      <c r="AB253" s="24"/>
      <c r="AC253" s="13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</row>
    <row r="254" spans="1:59">
      <c r="A254" s="3" t="s">
        <v>115</v>
      </c>
      <c r="F254" s="13">
        <v>0</v>
      </c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4"/>
      <c r="U254" s="4">
        <f>SUM(F254:S254)</f>
        <v>0</v>
      </c>
      <c r="V254" s="4">
        <f>SUM(U254*$V$8)</f>
        <v>0</v>
      </c>
      <c r="W254" s="4">
        <f>SUM(U254:V254)</f>
        <v>0</v>
      </c>
      <c r="X254" s="24"/>
      <c r="Y254" s="13"/>
      <c r="Z254" s="7"/>
      <c r="AA254" s="13"/>
      <c r="AB254" s="24"/>
      <c r="AC254" s="13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</row>
    <row r="255" spans="1:59">
      <c r="A255" s="3" t="s">
        <v>134</v>
      </c>
      <c r="F255" s="13">
        <v>0</v>
      </c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4"/>
      <c r="U255" s="4">
        <f>SUM(F255:S255)</f>
        <v>0</v>
      </c>
      <c r="V255" s="4">
        <f>SUM(U255*$V$8)</f>
        <v>0</v>
      </c>
      <c r="W255" s="4">
        <f>SUM(U255:V255)</f>
        <v>0</v>
      </c>
      <c r="X255" s="24"/>
      <c r="Y255" s="13"/>
      <c r="Z255" s="7"/>
      <c r="AA255" s="13"/>
      <c r="AB255" s="24"/>
      <c r="AC255" s="13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</row>
    <row r="256" spans="1:59">
      <c r="A256" s="3" t="s">
        <v>17</v>
      </c>
      <c r="F256" s="13">
        <v>-3207.3538319999998</v>
      </c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4"/>
      <c r="U256" s="4">
        <f>SUM(F256:S256)</f>
        <v>-3207.3538319999998</v>
      </c>
      <c r="V256" s="4">
        <f>SUM(U256*$V$8)</f>
        <v>-73.769138135999995</v>
      </c>
      <c r="W256" s="4">
        <f>SUM(U256:V256)</f>
        <v>-3281.1229701359998</v>
      </c>
      <c r="X256" s="25">
        <f>SUM(W252:W256)</f>
        <v>-35343.331786752002</v>
      </c>
      <c r="Y256" s="16">
        <f>SUM(U252:U256)</f>
        <v>-34548.711424000001</v>
      </c>
      <c r="Z256" s="7"/>
      <c r="AA256" s="13"/>
      <c r="AB256" s="24"/>
      <c r="AC256" s="13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</row>
    <row r="257" spans="1:59"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4"/>
      <c r="U257" s="4"/>
      <c r="V257" s="4"/>
      <c r="W257" s="4"/>
      <c r="X257" s="24"/>
      <c r="Y257" s="13"/>
      <c r="Z257" s="7"/>
      <c r="AA257" s="13"/>
      <c r="AB257" s="24"/>
      <c r="AC257" s="13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</row>
    <row r="258" spans="1:59"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4"/>
      <c r="U258" s="4"/>
      <c r="V258" s="4"/>
      <c r="W258" s="4"/>
      <c r="X258" s="24"/>
      <c r="Y258" s="13"/>
      <c r="Z258" s="7"/>
      <c r="AA258" s="13"/>
      <c r="AB258" s="24"/>
      <c r="AC258" s="13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</row>
    <row r="259" spans="1:59" ht="13">
      <c r="A259" s="5" t="s">
        <v>135</v>
      </c>
      <c r="B259" s="5" t="s">
        <v>136</v>
      </c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4"/>
      <c r="U259" s="4"/>
      <c r="V259" s="4"/>
      <c r="W259" s="4"/>
      <c r="X259" s="3"/>
      <c r="AB259" s="24"/>
      <c r="AC259" s="13"/>
      <c r="AD259" s="7" t="s">
        <v>137</v>
      </c>
      <c r="AE259" s="7"/>
      <c r="AF259" s="7">
        <v>-212.06808000000001</v>
      </c>
      <c r="AG259" s="7">
        <f>SUM('[1]2018.19'!W112)</f>
        <v>-304.01474039999999</v>
      </c>
      <c r="AH259" s="7">
        <f>SUM(AF259:AG259)</f>
        <v>-516.08282039999995</v>
      </c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</row>
    <row r="260" spans="1:59">
      <c r="A260" s="19" t="s">
        <v>133</v>
      </c>
      <c r="F260" s="13">
        <v>-22613.216111999998</v>
      </c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4"/>
      <c r="U260" s="4">
        <f>SUM(F260:S260)</f>
        <v>-22613.216111999998</v>
      </c>
      <c r="V260" s="4">
        <f>SUM(U260*$V$8)</f>
        <v>-520.10397057599994</v>
      </c>
      <c r="W260" s="4">
        <f>SUM(U260:V260)</f>
        <v>-23133.320082576</v>
      </c>
      <c r="X260" s="25">
        <f>SUM(W260)</f>
        <v>-23133.320082576</v>
      </c>
      <c r="Y260" s="16">
        <f>SUM(U260)</f>
        <v>-22613.216111999998</v>
      </c>
      <c r="Z260" s="7">
        <v>60168.959999999999</v>
      </c>
      <c r="AA260" s="13"/>
      <c r="AB260" s="24"/>
      <c r="AC260" s="13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</row>
    <row r="261" spans="1:59"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4"/>
      <c r="U261" s="4"/>
      <c r="V261" s="4"/>
      <c r="W261" s="4"/>
      <c r="X261" s="24"/>
      <c r="Y261" s="13"/>
      <c r="Z261" s="7"/>
      <c r="AA261" s="13"/>
      <c r="AB261" s="24"/>
      <c r="AC261" s="13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</row>
    <row r="262" spans="1:59" ht="13">
      <c r="A262" s="5" t="s">
        <v>138</v>
      </c>
      <c r="B262" s="5" t="s">
        <v>139</v>
      </c>
      <c r="C262" s="5"/>
      <c r="D262" s="5"/>
      <c r="E262" s="2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4"/>
      <c r="U262" s="4" t="s">
        <v>15</v>
      </c>
      <c r="V262" s="4"/>
      <c r="W262" s="4"/>
      <c r="X262" s="24"/>
      <c r="Y262" s="13"/>
      <c r="Z262" s="7"/>
      <c r="AA262" s="13"/>
      <c r="AB262" s="24"/>
      <c r="AC262" s="13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</row>
    <row r="263" spans="1:59">
      <c r="A263" s="3" t="s">
        <v>114</v>
      </c>
      <c r="F263" s="13">
        <v>0</v>
      </c>
      <c r="G263" s="13"/>
      <c r="H263" s="13">
        <v>7580</v>
      </c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4"/>
      <c r="U263" s="4">
        <f>SUM(F263:S263)</f>
        <v>7580</v>
      </c>
      <c r="V263" s="4">
        <f>SUM(U263*$V$8)</f>
        <v>174.34</v>
      </c>
      <c r="W263" s="4">
        <f>SUM(U263:V263)</f>
        <v>7754.34</v>
      </c>
      <c r="X263" s="24"/>
      <c r="Y263" s="24" t="s">
        <v>140</v>
      </c>
      <c r="Z263" s="7"/>
      <c r="AA263" s="13"/>
      <c r="AB263" s="24"/>
      <c r="AC263" s="24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</row>
    <row r="264" spans="1:59">
      <c r="A264" s="3" t="s">
        <v>16</v>
      </c>
      <c r="F264" s="13">
        <v>0</v>
      </c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4"/>
      <c r="U264" s="4">
        <f>SUM(F264:S264)</f>
        <v>0</v>
      </c>
      <c r="V264" s="4">
        <f>SUM(U264*$V$8)</f>
        <v>0</v>
      </c>
      <c r="W264" s="4">
        <f>SUM(U264:V264)</f>
        <v>0</v>
      </c>
      <c r="X264" s="25">
        <f>SUM(W263:W264)</f>
        <v>7754.34</v>
      </c>
      <c r="Y264" s="24"/>
      <c r="Z264" s="7"/>
      <c r="AA264" s="13"/>
      <c r="AB264" s="24"/>
      <c r="AC264" s="24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</row>
    <row r="265" spans="1:59" ht="19.25" customHeight="1"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4"/>
      <c r="U265" s="4" t="s">
        <v>15</v>
      </c>
      <c r="V265" s="4"/>
      <c r="W265" s="4"/>
      <c r="X265" s="24"/>
      <c r="Y265" s="24"/>
      <c r="Z265" s="7"/>
      <c r="AA265" s="13"/>
      <c r="AB265" s="24"/>
      <c r="AC265" s="24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</row>
    <row r="266" spans="1:59"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4"/>
      <c r="U266" s="4"/>
      <c r="V266" s="4"/>
      <c r="W266" s="4"/>
      <c r="X266" s="24"/>
      <c r="Y266" s="13"/>
      <c r="Z266" s="7"/>
      <c r="AA266" s="13"/>
      <c r="AB266" s="24"/>
      <c r="AC266" s="13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</row>
    <row r="267" spans="1:59" ht="13">
      <c r="A267" s="5" t="s">
        <v>141</v>
      </c>
      <c r="B267" s="5" t="s">
        <v>142</v>
      </c>
      <c r="C267" s="5"/>
      <c r="D267" s="5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4"/>
      <c r="U267" s="4"/>
      <c r="V267" s="4"/>
      <c r="W267" s="4"/>
      <c r="X267" s="24"/>
      <c r="Y267" s="13"/>
      <c r="Z267" s="7"/>
      <c r="AA267" s="13"/>
      <c r="AB267" s="24"/>
      <c r="AC267" s="13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</row>
    <row r="268" spans="1:59">
      <c r="A268" s="3" t="s">
        <v>114</v>
      </c>
      <c r="F268" s="13">
        <v>-11632.868855999999</v>
      </c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4"/>
      <c r="U268" s="4">
        <f>SUM(F268:S268)</f>
        <v>-11632.868855999999</v>
      </c>
      <c r="V268" s="4">
        <f>SUM(U268*$V$8)</f>
        <v>-267.55598368799997</v>
      </c>
      <c r="W268" s="4">
        <f>SUM(U268:V268)</f>
        <v>-11900.424839687999</v>
      </c>
      <c r="X268" s="24"/>
      <c r="Y268" s="13" t="s">
        <v>143</v>
      </c>
      <c r="Z268" s="7"/>
      <c r="AA268" s="13"/>
      <c r="AB268" s="24"/>
      <c r="AC268" s="13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</row>
    <row r="269" spans="1:59">
      <c r="A269" s="3" t="s">
        <v>16</v>
      </c>
      <c r="F269" s="13">
        <v>0</v>
      </c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4"/>
      <c r="U269" s="4">
        <f>SUM(F269:S269)</f>
        <v>0</v>
      </c>
      <c r="V269" s="4">
        <f>SUM(U269*$V$8)</f>
        <v>0</v>
      </c>
      <c r="W269" s="4">
        <f>SUM(U269:V269)</f>
        <v>0</v>
      </c>
      <c r="X269" s="25">
        <f>SUM(W268:W269)</f>
        <v>-11900.424839687999</v>
      </c>
      <c r="Y269" s="16">
        <f>SUM(U268)</f>
        <v>-11632.868855999999</v>
      </c>
      <c r="Z269" s="7"/>
      <c r="AA269" s="13"/>
      <c r="AB269" s="24"/>
      <c r="AC269" s="13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</row>
    <row r="270" spans="1:59"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4"/>
      <c r="U270" s="4"/>
      <c r="V270" s="4"/>
      <c r="W270" s="4"/>
      <c r="X270" s="24"/>
      <c r="Y270" s="13"/>
      <c r="Z270" s="7"/>
      <c r="AA270" s="13"/>
      <c r="AB270" s="24"/>
      <c r="AC270" s="13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</row>
    <row r="271" spans="1:59" ht="13">
      <c r="A271" s="5" t="s">
        <v>144</v>
      </c>
      <c r="B271" s="5" t="s">
        <v>145</v>
      </c>
      <c r="C271" s="5"/>
      <c r="D271" s="5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4"/>
      <c r="U271" s="4"/>
      <c r="V271" s="4"/>
      <c r="W271" s="4"/>
      <c r="X271" s="24"/>
      <c r="Y271" s="13"/>
      <c r="Z271" s="7"/>
      <c r="AA271" s="13"/>
      <c r="AB271" s="24"/>
      <c r="AC271" s="13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</row>
    <row r="272" spans="1:59">
      <c r="A272" s="3" t="s">
        <v>16</v>
      </c>
      <c r="F272" s="13">
        <v>-18</v>
      </c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4"/>
      <c r="U272" s="4">
        <f>SUM(F272:S272)</f>
        <v>-18</v>
      </c>
      <c r="V272" s="4">
        <v>0</v>
      </c>
      <c r="W272" s="4">
        <f>SUM(U272:V272)</f>
        <v>-18</v>
      </c>
      <c r="X272" s="25">
        <f>SUM(W272)</f>
        <v>-18</v>
      </c>
      <c r="Y272" s="16">
        <f>SUM(U272)</f>
        <v>-18</v>
      </c>
      <c r="Z272" s="7"/>
      <c r="AA272" s="13"/>
      <c r="AB272" s="24"/>
      <c r="AC272" s="13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</row>
    <row r="273" spans="1:59"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4"/>
      <c r="U273" s="4"/>
      <c r="V273" s="4"/>
      <c r="W273" s="4"/>
      <c r="X273" s="24"/>
      <c r="Y273" s="13"/>
      <c r="Z273" s="7"/>
      <c r="AA273" s="13"/>
      <c r="AB273" s="24"/>
      <c r="AC273" s="13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</row>
    <row r="274" spans="1:59" ht="13">
      <c r="A274" s="5" t="s">
        <v>146</v>
      </c>
      <c r="B274" s="5" t="s">
        <v>147</v>
      </c>
      <c r="C274" s="5"/>
      <c r="D274" s="5"/>
      <c r="E274" s="2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4"/>
      <c r="U274" s="4" t="s">
        <v>15</v>
      </c>
      <c r="V274" s="4"/>
      <c r="W274" s="4"/>
      <c r="X274" s="24"/>
      <c r="Y274" s="13"/>
      <c r="Z274" s="7"/>
      <c r="AA274" s="13"/>
      <c r="AB274" s="24"/>
      <c r="AC274" s="13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</row>
    <row r="275" spans="1:59">
      <c r="A275" s="3" t="s">
        <v>114</v>
      </c>
      <c r="F275" s="13">
        <v>-19882.193039999998</v>
      </c>
      <c r="G275" s="13"/>
      <c r="H275" s="13">
        <v>1529.4</v>
      </c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4"/>
      <c r="U275" s="4">
        <f>SUM(F275:S275)</f>
        <v>-18352.793039999997</v>
      </c>
      <c r="V275" s="4">
        <f>SUM(U275*$V$8)</f>
        <v>-422.11423991999993</v>
      </c>
      <c r="W275" s="4">
        <f>SUM(U275:V275)</f>
        <v>-18774.907279919997</v>
      </c>
      <c r="X275" s="25">
        <f>SUM(W275)</f>
        <v>-18774.907279919997</v>
      </c>
      <c r="Y275" s="16">
        <f>SUM(U275)</f>
        <v>-18352.793039999997</v>
      </c>
      <c r="Z275" s="7">
        <v>294.68</v>
      </c>
      <c r="AA275" s="13"/>
      <c r="AB275" s="24"/>
      <c r="AC275" s="13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</row>
    <row r="276" spans="1:59">
      <c r="A276" s="3" t="s">
        <v>16</v>
      </c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4"/>
      <c r="U276" s="4">
        <f>SUM(F276:S276)</f>
        <v>0</v>
      </c>
      <c r="V276" s="4"/>
      <c r="W276" s="4"/>
      <c r="X276" s="24"/>
      <c r="Y276" s="13"/>
      <c r="Z276" s="7"/>
      <c r="AA276" s="13"/>
      <c r="AB276" s="24"/>
      <c r="AC276" s="13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</row>
    <row r="277" spans="1:59"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4"/>
      <c r="U277" s="4"/>
      <c r="V277" s="4"/>
      <c r="W277" s="4"/>
      <c r="X277" s="24"/>
      <c r="Y277" s="13"/>
      <c r="Z277" s="7"/>
      <c r="AA277" s="13"/>
      <c r="AB277" s="24"/>
      <c r="AC277" s="13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</row>
    <row r="278" spans="1:59" ht="13">
      <c r="A278" s="5" t="s">
        <v>148</v>
      </c>
      <c r="B278" s="5" t="s">
        <v>149</v>
      </c>
      <c r="C278" s="5"/>
      <c r="D278" s="5"/>
      <c r="E278" s="2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4"/>
      <c r="U278" s="4"/>
      <c r="V278" s="4"/>
      <c r="W278" s="4"/>
      <c r="X278" s="24"/>
      <c r="Y278" s="13"/>
      <c r="Z278" s="7"/>
      <c r="AA278" s="13"/>
      <c r="AB278" s="24"/>
      <c r="AC278" s="13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</row>
    <row r="279" spans="1:59">
      <c r="A279" s="3" t="s">
        <v>114</v>
      </c>
      <c r="F279" s="13">
        <v>-14311.61</v>
      </c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4"/>
      <c r="U279" s="4">
        <f>SUM(F279:S279)</f>
        <v>-14311.61</v>
      </c>
      <c r="V279" s="4">
        <f>SUM(U279*$V$8)</f>
        <v>-329.16703000000001</v>
      </c>
      <c r="W279" s="4">
        <f>SUM(U279:V279)</f>
        <v>-14640.777030000001</v>
      </c>
      <c r="X279" s="25">
        <f>SUM(W279)</f>
        <v>-14640.777030000001</v>
      </c>
      <c r="Y279" s="16">
        <f>SUM(U279)</f>
        <v>-14311.61</v>
      </c>
      <c r="Z279" s="7"/>
      <c r="AA279" s="13"/>
      <c r="AB279" s="24"/>
      <c r="AC279" s="13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</row>
    <row r="280" spans="1:59">
      <c r="A280" s="3" t="s">
        <v>16</v>
      </c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4"/>
      <c r="U280" s="4">
        <f>SUM(F280:S280)</f>
        <v>0</v>
      </c>
      <c r="V280" s="4"/>
      <c r="W280" s="4"/>
      <c r="X280" s="24"/>
      <c r="Y280" s="13"/>
      <c r="Z280" s="7"/>
      <c r="AA280" s="13"/>
      <c r="AB280" s="24"/>
      <c r="AC280" s="13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</row>
    <row r="281" spans="1:59"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4"/>
      <c r="U281" s="4"/>
      <c r="V281" s="4"/>
      <c r="W281" s="4"/>
      <c r="X281" s="24"/>
      <c r="Y281" s="13"/>
      <c r="Z281" s="7"/>
      <c r="AA281" s="13"/>
      <c r="AB281" s="24"/>
      <c r="AC281" s="13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</row>
    <row r="282" spans="1:59" ht="13">
      <c r="A282" s="5" t="s">
        <v>150</v>
      </c>
      <c r="B282" s="5" t="s">
        <v>151</v>
      </c>
      <c r="C282" s="5"/>
      <c r="D282" s="5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4"/>
      <c r="U282" s="4"/>
      <c r="V282" s="4"/>
      <c r="W282" s="4"/>
      <c r="X282" s="24"/>
      <c r="Y282" s="13"/>
      <c r="Z282" s="7"/>
      <c r="AA282" s="13"/>
      <c r="AB282" s="24"/>
      <c r="AC282" s="13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</row>
    <row r="283" spans="1:59">
      <c r="A283" s="3" t="s">
        <v>39</v>
      </c>
      <c r="F283" s="13">
        <v>0</v>
      </c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4"/>
      <c r="U283" s="4">
        <f>SUM(F283:S283)</f>
        <v>0</v>
      </c>
      <c r="V283" s="4">
        <f>SUM(U283*$V$8)</f>
        <v>0</v>
      </c>
      <c r="W283" s="4">
        <f>SUM(U283:V283)</f>
        <v>0</v>
      </c>
      <c r="X283" s="24"/>
      <c r="Y283" s="13"/>
      <c r="Z283" s="7"/>
      <c r="AA283" s="13"/>
      <c r="AB283" s="24"/>
      <c r="AC283" s="13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</row>
    <row r="284" spans="1:59">
      <c r="A284" s="3" t="s">
        <v>40</v>
      </c>
      <c r="F284" s="13">
        <v>-3267.97</v>
      </c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4"/>
      <c r="U284" s="4">
        <f>SUM(F284:S284)</f>
        <v>-3267.97</v>
      </c>
      <c r="V284" s="4">
        <f>SUM(U284*$V$8)</f>
        <v>-75.163309999999996</v>
      </c>
      <c r="W284" s="4">
        <f>SUM(U284:V284)</f>
        <v>-3343.1333099999997</v>
      </c>
      <c r="X284" s="24"/>
      <c r="Y284" s="13"/>
      <c r="Z284" s="7"/>
      <c r="AA284" s="13"/>
      <c r="AB284" s="24"/>
      <c r="AC284" s="13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</row>
    <row r="285" spans="1:59">
      <c r="A285" s="3" t="s">
        <v>42</v>
      </c>
      <c r="F285" s="13">
        <v>-2995.59</v>
      </c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4"/>
      <c r="U285" s="4">
        <f>SUM(F285:S285)</f>
        <v>-2995.59</v>
      </c>
      <c r="V285" s="4">
        <f>SUM(U285*$V$8)</f>
        <v>-68.898570000000007</v>
      </c>
      <c r="W285" s="4">
        <f>SUM(U285:V285)</f>
        <v>-3064.48857</v>
      </c>
      <c r="X285" s="24"/>
      <c r="Y285" s="13"/>
      <c r="Z285" s="7"/>
      <c r="AA285" s="13"/>
      <c r="AB285" s="24"/>
      <c r="AC285" s="13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</row>
    <row r="286" spans="1:59">
      <c r="A286" s="3" t="s">
        <v>105</v>
      </c>
      <c r="F286" s="13">
        <v>-1340.27</v>
      </c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4"/>
      <c r="U286" s="4">
        <f>SUM(F286:S286)</f>
        <v>-1340.27</v>
      </c>
      <c r="V286" s="4">
        <f>SUM(U286*$V$8)</f>
        <v>-30.82621</v>
      </c>
      <c r="W286" s="4">
        <f>SUM(U286:V286)</f>
        <v>-1371.0962099999999</v>
      </c>
      <c r="X286" s="25">
        <f>SUM(W283:W286)</f>
        <v>-7778.7180899999994</v>
      </c>
      <c r="Y286" s="16">
        <f>SUM(U283:U286)</f>
        <v>-7603.83</v>
      </c>
      <c r="Z286" s="7"/>
      <c r="AA286" s="13"/>
      <c r="AB286" s="24"/>
      <c r="AC286" s="13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</row>
    <row r="287" spans="1:59"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4"/>
      <c r="U287" s="4"/>
      <c r="V287" s="4"/>
      <c r="W287" s="4"/>
      <c r="X287" s="24"/>
      <c r="Y287" s="13"/>
      <c r="Z287" s="7"/>
      <c r="AA287" s="13"/>
      <c r="AB287" s="24"/>
      <c r="AC287" s="13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</row>
    <row r="288" spans="1:59"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4"/>
      <c r="U288" s="4"/>
      <c r="V288" s="4"/>
      <c r="W288" s="4"/>
      <c r="X288" s="24"/>
      <c r="Y288" s="13"/>
      <c r="Z288" s="7"/>
      <c r="AA288" s="13"/>
      <c r="AB288" s="24"/>
      <c r="AC288" s="13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</row>
    <row r="289" spans="1:59" ht="13">
      <c r="A289" s="5" t="s">
        <v>152</v>
      </c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4"/>
      <c r="U289" s="4"/>
      <c r="V289" s="4"/>
      <c r="W289" s="4"/>
      <c r="X289" s="24"/>
      <c r="Y289" s="13"/>
      <c r="Z289" s="7"/>
      <c r="AA289" s="13"/>
      <c r="AB289" s="24"/>
      <c r="AC289" s="13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</row>
    <row r="290" spans="1:59">
      <c r="A290" s="3" t="s">
        <v>114</v>
      </c>
      <c r="F290" s="13">
        <v>-1430.96</v>
      </c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4"/>
      <c r="U290" s="4">
        <f>SUM(F290:S290)</f>
        <v>-1430.96</v>
      </c>
      <c r="V290" s="4">
        <f>SUM(U290*$V$8)</f>
        <v>-32.912080000000003</v>
      </c>
      <c r="W290" s="4">
        <f>SUM(U290:V290)</f>
        <v>-1463.8720800000001</v>
      </c>
      <c r="X290" s="24"/>
      <c r="Y290" s="13"/>
      <c r="Z290" s="7"/>
      <c r="AA290" s="13"/>
      <c r="AB290" s="24"/>
      <c r="AC290" s="13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</row>
    <row r="291" spans="1:59">
      <c r="A291" s="3" t="s">
        <v>16</v>
      </c>
      <c r="F291" s="13">
        <v>0</v>
      </c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4"/>
      <c r="U291" s="4">
        <f>SUM(F291:S291)</f>
        <v>0</v>
      </c>
      <c r="V291" s="4">
        <f>SUM(U291*$V$8)</f>
        <v>0</v>
      </c>
      <c r="W291" s="4">
        <f>SUM(U291:V291)</f>
        <v>0</v>
      </c>
      <c r="X291" s="24"/>
      <c r="Y291" s="13"/>
      <c r="Z291" s="7"/>
      <c r="AA291" s="13"/>
      <c r="AB291" s="24"/>
      <c r="AC291" s="13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</row>
    <row r="292" spans="1:59">
      <c r="A292" s="3" t="s">
        <v>134</v>
      </c>
      <c r="F292" s="13">
        <v>-715.48</v>
      </c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4"/>
      <c r="U292" s="4">
        <f>SUM(F292:S292)</f>
        <v>-715.48</v>
      </c>
      <c r="V292" s="4">
        <f>SUM(U292*$V$8)</f>
        <v>-16.456040000000002</v>
      </c>
      <c r="W292" s="4">
        <f>SUM(U292:V292)</f>
        <v>-731.93604000000005</v>
      </c>
      <c r="X292" s="24"/>
      <c r="Y292" s="13"/>
      <c r="Z292" s="7"/>
      <c r="AA292" s="13"/>
      <c r="AB292" s="24"/>
      <c r="AC292" s="13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</row>
    <row r="293" spans="1:59">
      <c r="A293" s="3" t="s">
        <v>17</v>
      </c>
      <c r="F293" s="13">
        <v>0</v>
      </c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4"/>
      <c r="U293" s="4">
        <f>SUM(F293:S293)</f>
        <v>0</v>
      </c>
      <c r="V293" s="4">
        <f>SUM(U293*$V$8)</f>
        <v>0</v>
      </c>
      <c r="W293" s="4">
        <f>SUM(U293:V293)</f>
        <v>0</v>
      </c>
      <c r="X293" s="25">
        <f>SUM(W290:W293)</f>
        <v>-2195.8081200000001</v>
      </c>
      <c r="Y293" s="16">
        <f>SUM(U290:U293)</f>
        <v>-2146.44</v>
      </c>
      <c r="Z293" s="7"/>
      <c r="AA293" s="13"/>
      <c r="AB293" s="24"/>
      <c r="AC293" s="13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</row>
    <row r="294" spans="1:59"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4"/>
      <c r="U294" s="4"/>
      <c r="V294" s="4"/>
      <c r="W294" s="4"/>
      <c r="X294" s="24"/>
      <c r="Y294" s="13"/>
      <c r="Z294" s="7"/>
      <c r="AA294" s="13"/>
      <c r="AB294" s="24"/>
      <c r="AC294" s="13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</row>
    <row r="295" spans="1:59" ht="13">
      <c r="A295" s="5" t="s">
        <v>153</v>
      </c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4"/>
      <c r="U295" s="4"/>
      <c r="V295" s="4"/>
      <c r="W295" s="4"/>
      <c r="X295" s="24"/>
      <c r="Y295" s="13"/>
      <c r="Z295" s="7"/>
      <c r="AA295" s="13"/>
      <c r="AB295" s="24"/>
      <c r="AC295" s="13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</row>
    <row r="296" spans="1:59">
      <c r="A296" s="3" t="s">
        <v>154</v>
      </c>
      <c r="F296" s="13">
        <v>-10209.629999999999</v>
      </c>
      <c r="G296" s="13"/>
      <c r="H296" s="13"/>
      <c r="I296" s="13"/>
      <c r="J296" s="13"/>
      <c r="K296" s="13">
        <v>2095</v>
      </c>
      <c r="L296" s="13"/>
      <c r="M296" s="13"/>
      <c r="N296" s="13">
        <v>4202.75</v>
      </c>
      <c r="O296" s="13">
        <v>1701.25</v>
      </c>
      <c r="P296" s="13"/>
      <c r="Q296" s="13"/>
      <c r="R296" s="13">
        <v>0</v>
      </c>
      <c r="S296" s="13"/>
      <c r="T296" s="4"/>
      <c r="U296" s="4">
        <f>SUM(F296:S296)</f>
        <v>-2210.6299999999992</v>
      </c>
      <c r="V296" s="4">
        <f>SUM(U296*$V$8)</f>
        <v>-50.844489999999979</v>
      </c>
      <c r="W296" s="4">
        <f>SUM(U296:V296)</f>
        <v>-2261.4744899999992</v>
      </c>
      <c r="X296" s="24"/>
      <c r="Y296" s="13"/>
      <c r="Z296" s="7"/>
      <c r="AA296" s="13"/>
      <c r="AB296" s="24"/>
      <c r="AC296" s="13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</row>
    <row r="297" spans="1:59">
      <c r="A297" s="3" t="s">
        <v>115</v>
      </c>
      <c r="F297" s="13">
        <v>-5347.38</v>
      </c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4"/>
      <c r="U297" s="4">
        <f>SUM(F297:S297)</f>
        <v>-5347.38</v>
      </c>
      <c r="V297" s="4">
        <f>SUM(U297*$V$8)</f>
        <v>-122.98974</v>
      </c>
      <c r="W297" s="4">
        <f>SUM(U297:V297)</f>
        <v>-5470.3697400000001</v>
      </c>
      <c r="X297" s="24"/>
      <c r="Y297" s="13"/>
      <c r="Z297" s="7"/>
      <c r="AA297" s="13"/>
      <c r="AB297" s="24"/>
      <c r="AC297" s="13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</row>
    <row r="298" spans="1:59">
      <c r="A298" s="3" t="s">
        <v>155</v>
      </c>
      <c r="F298" s="13">
        <v>-14519.6</v>
      </c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34">
        <v>6508.99</v>
      </c>
      <c r="S298" s="13"/>
      <c r="T298" s="4"/>
      <c r="U298" s="4">
        <f>SUM(F298:S298)</f>
        <v>-8010.6100000000006</v>
      </c>
      <c r="V298" s="4">
        <f>SUM(U298*$V$8)</f>
        <v>-184.24403000000001</v>
      </c>
      <c r="W298" s="4">
        <f>SUM(U298:V298)</f>
        <v>-8194.8540300000004</v>
      </c>
      <c r="X298" s="24"/>
      <c r="Y298" s="13"/>
      <c r="Z298" s="7"/>
      <c r="AA298" s="13"/>
      <c r="AB298" s="24"/>
      <c r="AC298" s="13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</row>
    <row r="299" spans="1:59">
      <c r="A299" s="3" t="s">
        <v>156</v>
      </c>
      <c r="F299" s="13">
        <v>0</v>
      </c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4"/>
      <c r="U299" s="4">
        <f>SUM(F299:S299)</f>
        <v>0</v>
      </c>
      <c r="V299" s="4">
        <f>SUM(U299*$V$8)</f>
        <v>0</v>
      </c>
      <c r="W299" s="4">
        <f>SUM(U299:V299)</f>
        <v>0</v>
      </c>
      <c r="X299" s="25">
        <f>SUM(W296:W299)</f>
        <v>-15926.698259999999</v>
      </c>
      <c r="Y299" s="16">
        <f>SUM(U296:U299)</f>
        <v>-15568.619999999999</v>
      </c>
      <c r="Z299" s="7"/>
      <c r="AA299" s="13"/>
      <c r="AB299" s="24"/>
      <c r="AC299" s="13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</row>
    <row r="300" spans="1:59"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4"/>
      <c r="U300" s="4"/>
      <c r="V300" s="4"/>
      <c r="W300" s="4"/>
      <c r="X300" s="24"/>
      <c r="Y300" s="13"/>
      <c r="Z300" s="7"/>
      <c r="AA300" s="13"/>
      <c r="AB300" s="24"/>
      <c r="AC300" s="13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</row>
    <row r="301" spans="1:59" ht="13">
      <c r="A301" s="5" t="s">
        <v>157</v>
      </c>
      <c r="B301" s="3" t="s">
        <v>158</v>
      </c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4"/>
      <c r="U301" s="4"/>
      <c r="V301" s="4"/>
      <c r="W301" s="4"/>
      <c r="X301" s="24"/>
      <c r="Y301" s="13"/>
      <c r="Z301" s="7"/>
      <c r="AA301" s="13"/>
      <c r="AB301" s="24"/>
      <c r="AC301" s="13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</row>
    <row r="302" spans="1:59">
      <c r="A302" s="3" t="s">
        <v>16</v>
      </c>
      <c r="F302" s="13">
        <v>0</v>
      </c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4"/>
      <c r="U302" s="4">
        <f>SUM(F302:S302)</f>
        <v>0</v>
      </c>
      <c r="V302" s="4">
        <f>SUM(U302*$V$8)</f>
        <v>0</v>
      </c>
      <c r="W302" s="4">
        <f>SUM(U302:V302)</f>
        <v>0</v>
      </c>
      <c r="X302" s="24"/>
      <c r="Y302" s="13"/>
      <c r="Z302" s="7"/>
      <c r="AA302" s="13"/>
      <c r="AB302" s="24"/>
      <c r="AC302" s="13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</row>
    <row r="303" spans="1:59">
      <c r="A303" s="3" t="s">
        <v>159</v>
      </c>
      <c r="F303" s="7">
        <v>-289.73</v>
      </c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4"/>
      <c r="U303" s="4">
        <f>SUM(F303:S303)</f>
        <v>-289.73</v>
      </c>
      <c r="V303" s="4">
        <f>SUM(U303*$V$8)</f>
        <v>-6.6637900000000005</v>
      </c>
      <c r="W303" s="4">
        <f>SUM(U303:V303)</f>
        <v>-296.39379000000002</v>
      </c>
      <c r="X303" s="25">
        <f>SUM(W302:W303)</f>
        <v>-296.39379000000002</v>
      </c>
      <c r="Y303" s="16">
        <f>SUM(U303)</f>
        <v>-289.73</v>
      </c>
      <c r="Z303" s="7"/>
      <c r="AA303" s="13"/>
      <c r="AB303" s="24"/>
      <c r="AC303" s="13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</row>
    <row r="304" spans="1:59"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4"/>
      <c r="U304" s="4"/>
      <c r="V304" s="4"/>
      <c r="W304" s="4"/>
      <c r="X304" s="24"/>
      <c r="Y304" s="13"/>
      <c r="Z304" s="7"/>
      <c r="AA304" s="13"/>
      <c r="AB304" s="24"/>
      <c r="AC304" s="13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</row>
    <row r="305" spans="1:59" ht="13">
      <c r="A305" s="5" t="s">
        <v>160</v>
      </c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4"/>
      <c r="U305" s="4"/>
      <c r="V305" s="4"/>
      <c r="W305" s="4"/>
      <c r="X305" s="24"/>
      <c r="Y305" s="13"/>
      <c r="Z305" s="7"/>
      <c r="AA305" s="13"/>
      <c r="AB305" s="24"/>
      <c r="AC305" s="13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</row>
    <row r="306" spans="1:59">
      <c r="A306" s="3" t="s">
        <v>114</v>
      </c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4"/>
      <c r="U306" s="4"/>
      <c r="V306" s="4"/>
      <c r="W306" s="4"/>
      <c r="X306" s="24"/>
      <c r="Y306" s="13"/>
      <c r="Z306" s="7"/>
      <c r="AA306" s="13"/>
      <c r="AB306" s="24"/>
      <c r="AC306" s="13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</row>
    <row r="307" spans="1:59">
      <c r="A307" s="3" t="s">
        <v>16</v>
      </c>
      <c r="F307" s="7">
        <v>-6.47</v>
      </c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4"/>
      <c r="U307" s="4">
        <f>SUM(F307:S307)</f>
        <v>-6.47</v>
      </c>
      <c r="V307" s="4">
        <v>0</v>
      </c>
      <c r="W307" s="4">
        <f>SUM(U307:V307)</f>
        <v>-6.47</v>
      </c>
      <c r="X307" s="24"/>
      <c r="Y307" s="13"/>
      <c r="Z307" s="7"/>
      <c r="AB307" s="24"/>
      <c r="AC307" s="13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</row>
    <row r="308" spans="1:59">
      <c r="A308" s="3" t="s">
        <v>161</v>
      </c>
      <c r="F308" s="13">
        <v>-742.11</v>
      </c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4"/>
      <c r="U308" s="4">
        <f>SUM(F308:S308)</f>
        <v>-742.11</v>
      </c>
      <c r="V308" s="4">
        <f>SUM(U308*$V$8)</f>
        <v>-17.068529999999999</v>
      </c>
      <c r="W308" s="4">
        <f>SUM(U308:V308)</f>
        <v>-759.17853000000002</v>
      </c>
      <c r="X308" s="25">
        <f>SUM(W307:W308)</f>
        <v>-765.64853000000005</v>
      </c>
      <c r="Y308" s="16">
        <f>SUM(U307:U308)</f>
        <v>-748.58</v>
      </c>
      <c r="Z308" s="7"/>
      <c r="AA308" s="13"/>
      <c r="AB308" s="24"/>
      <c r="AC308" s="13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</row>
    <row r="309" spans="1:59">
      <c r="F309" s="7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4"/>
      <c r="U309" s="4"/>
      <c r="V309" s="4"/>
      <c r="W309" s="4"/>
      <c r="X309" s="24"/>
      <c r="Y309" s="13"/>
      <c r="Z309" s="7"/>
      <c r="AA309" s="13"/>
      <c r="AB309" s="24"/>
      <c r="AC309" s="13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</row>
    <row r="310" spans="1:59"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4"/>
      <c r="U310" s="4"/>
      <c r="V310" s="4"/>
      <c r="W310" s="4"/>
      <c r="X310" s="24"/>
      <c r="Y310" s="13"/>
      <c r="Z310" s="7"/>
      <c r="AA310" s="13"/>
      <c r="AB310" s="24"/>
      <c r="AC310" s="13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</row>
    <row r="311" spans="1:59" ht="13">
      <c r="A311" s="5" t="s">
        <v>162</v>
      </c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4"/>
      <c r="U311" s="4"/>
      <c r="V311" s="4"/>
      <c r="W311" s="4"/>
      <c r="X311" s="24"/>
      <c r="Y311" s="13"/>
      <c r="Z311" s="7"/>
      <c r="AA311" s="13"/>
      <c r="AB311" s="24"/>
      <c r="AC311" s="13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</row>
    <row r="312" spans="1:59">
      <c r="A312" s="3" t="s">
        <v>114</v>
      </c>
      <c r="F312" s="13">
        <v>0</v>
      </c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4"/>
      <c r="U312" s="4">
        <f>SUM(F312:S312)</f>
        <v>0</v>
      </c>
      <c r="V312" s="4">
        <f>SUM(U312*$V$8)</f>
        <v>0</v>
      </c>
      <c r="W312" s="4">
        <f>SUM(U312:V312)</f>
        <v>0</v>
      </c>
      <c r="X312" s="24"/>
      <c r="Y312" s="13"/>
      <c r="Z312" s="7"/>
      <c r="AA312" s="13"/>
      <c r="AB312" s="24"/>
      <c r="AC312" s="13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</row>
    <row r="313" spans="1:59">
      <c r="A313" s="3" t="s">
        <v>16</v>
      </c>
      <c r="F313" s="7">
        <v>-5.75</v>
      </c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4"/>
      <c r="U313" s="4">
        <f>SUM(F313:S313)</f>
        <v>-5.75</v>
      </c>
      <c r="V313" s="4">
        <v>0</v>
      </c>
      <c r="W313" s="4">
        <f>SUM(U313:V313)</f>
        <v>-5.75</v>
      </c>
      <c r="X313" s="24"/>
      <c r="Y313" s="13"/>
      <c r="Z313" s="7"/>
      <c r="AA313" s="13"/>
      <c r="AB313" s="24"/>
      <c r="AC313" s="13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</row>
    <row r="314" spans="1:59">
      <c r="A314" s="3" t="s">
        <v>134</v>
      </c>
      <c r="F314" s="13">
        <v>0</v>
      </c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4"/>
      <c r="U314" s="4">
        <f>SUM(F314:S314)</f>
        <v>0</v>
      </c>
      <c r="V314" s="4">
        <f>SUM(U314*$V$8)</f>
        <v>0</v>
      </c>
      <c r="W314" s="4">
        <f>SUM(U314:V314)</f>
        <v>0</v>
      </c>
      <c r="X314" s="24"/>
      <c r="Y314" s="13"/>
      <c r="Z314" s="7"/>
      <c r="AA314" s="13"/>
      <c r="AB314" s="24"/>
      <c r="AC314" s="13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</row>
    <row r="315" spans="1:59">
      <c r="A315" s="3" t="s">
        <v>17</v>
      </c>
      <c r="F315" s="13">
        <v>0</v>
      </c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4"/>
      <c r="U315" s="4">
        <f>SUM(F315:S315)</f>
        <v>0</v>
      </c>
      <c r="V315" s="4">
        <f>SUM(U315*$V$8)</f>
        <v>0</v>
      </c>
      <c r="W315" s="4">
        <f>SUM(U315:V315)</f>
        <v>0</v>
      </c>
      <c r="X315" s="25">
        <f>SUM(W312:W315)</f>
        <v>-5.75</v>
      </c>
      <c r="Y315" s="16">
        <f>SUM(U312:U315)</f>
        <v>-5.75</v>
      </c>
      <c r="Z315" s="7"/>
      <c r="AA315" s="13"/>
      <c r="AB315" s="24"/>
      <c r="AC315" s="13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</row>
    <row r="316" spans="1:59"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4"/>
      <c r="U316" s="4"/>
      <c r="V316" s="4"/>
      <c r="W316" s="4"/>
      <c r="X316" s="24"/>
      <c r="Y316" s="13"/>
      <c r="Z316" s="7"/>
      <c r="AA316" s="13"/>
      <c r="AB316" s="24"/>
      <c r="AC316" s="13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</row>
    <row r="317" spans="1:59" ht="13">
      <c r="A317" s="5"/>
      <c r="B317" s="5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4"/>
      <c r="U317" s="4"/>
      <c r="V317" s="4"/>
      <c r="W317" s="4"/>
      <c r="X317" s="24"/>
      <c r="Y317" s="13"/>
      <c r="Z317" s="7"/>
      <c r="AA317" s="13"/>
      <c r="AB317" s="24"/>
      <c r="AC317" s="13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</row>
    <row r="318" spans="1:59" ht="13">
      <c r="A318" s="5" t="s">
        <v>163</v>
      </c>
      <c r="B318" s="5" t="s">
        <v>164</v>
      </c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4"/>
      <c r="U318" s="4"/>
      <c r="V318" s="4"/>
      <c r="W318" s="4"/>
      <c r="X318" s="24"/>
      <c r="Y318" s="13"/>
      <c r="Z318" s="7"/>
      <c r="AA318" s="13"/>
      <c r="AB318" s="24"/>
      <c r="AC318" s="13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</row>
    <row r="319" spans="1:59" ht="13">
      <c r="A319" s="3" t="s">
        <v>16</v>
      </c>
      <c r="B319" s="5"/>
      <c r="F319" s="7">
        <v>-518.17420800000002</v>
      </c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4"/>
      <c r="U319" s="4">
        <f>SUM(F319:S319)</f>
        <v>-518.17420800000002</v>
      </c>
      <c r="V319" s="4">
        <f>SUM(U319*$V$8)</f>
        <v>-11.918006784000001</v>
      </c>
      <c r="W319" s="4">
        <f>SUM(U319:V319)</f>
        <v>-530.09221478400002</v>
      </c>
      <c r="X319" s="24"/>
      <c r="Y319" s="13"/>
      <c r="Z319" s="7"/>
      <c r="AA319" s="13"/>
      <c r="AB319" s="24"/>
      <c r="AC319" s="13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</row>
    <row r="320" spans="1:59" ht="13">
      <c r="A320" s="3" t="s">
        <v>17</v>
      </c>
      <c r="B320" s="5"/>
      <c r="F320" s="7">
        <v>-736.93907999999999</v>
      </c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4"/>
      <c r="U320" s="4">
        <f>SUM(F320:S320)</f>
        <v>-736.93907999999999</v>
      </c>
      <c r="V320" s="4">
        <f>SUM(U320*$V$8)</f>
        <v>-16.94959884</v>
      </c>
      <c r="W320" s="4">
        <f>SUM(U320:V320)</f>
        <v>-753.88867884000001</v>
      </c>
      <c r="X320" s="25">
        <f>SUM(W319:W320)</f>
        <v>-1283.9808936240001</v>
      </c>
      <c r="Y320" s="16">
        <f>SUM(U319:U320)</f>
        <v>-1255.113288</v>
      </c>
      <c r="Z320" s="7"/>
      <c r="AA320" s="13"/>
      <c r="AB320" s="24"/>
      <c r="AC320" s="13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</row>
    <row r="321" spans="1:59" ht="13">
      <c r="A321" s="5"/>
      <c r="B321" s="5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4"/>
      <c r="U321" s="4"/>
      <c r="V321" s="4"/>
      <c r="W321" s="4"/>
      <c r="X321" s="24"/>
      <c r="Y321" s="13"/>
      <c r="Z321" s="7"/>
      <c r="AA321" s="13"/>
      <c r="AB321" s="24"/>
      <c r="AC321" s="13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</row>
    <row r="322" spans="1:59" ht="13">
      <c r="A322" s="5" t="s">
        <v>165</v>
      </c>
      <c r="B322" s="5" t="s">
        <v>166</v>
      </c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4"/>
      <c r="U322" s="4"/>
      <c r="V322" s="4"/>
      <c r="W322" s="4"/>
      <c r="X322" s="24"/>
      <c r="Y322" s="13"/>
      <c r="Z322" s="7"/>
      <c r="AA322" s="13"/>
      <c r="AB322" s="24"/>
      <c r="AC322" s="13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</row>
    <row r="323" spans="1:59" ht="13">
      <c r="A323" s="3" t="s">
        <v>16</v>
      </c>
      <c r="B323" s="5"/>
      <c r="F323" s="7">
        <v>-518.17420800000002</v>
      </c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4"/>
      <c r="U323" s="4">
        <f>SUM(F323:S323)</f>
        <v>-518.17420800000002</v>
      </c>
      <c r="V323" s="4">
        <f>SUM(U323*$V$8)</f>
        <v>-11.918006784000001</v>
      </c>
      <c r="W323" s="4">
        <f>SUM(U323:V323)</f>
        <v>-530.09221478400002</v>
      </c>
      <c r="X323" s="24"/>
      <c r="Y323" s="13"/>
      <c r="Z323" s="7"/>
      <c r="AA323" s="13"/>
      <c r="AB323" s="24"/>
      <c r="AC323" s="13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</row>
    <row r="324" spans="1:59" ht="13">
      <c r="A324" s="3" t="s">
        <v>17</v>
      </c>
      <c r="B324" s="5"/>
      <c r="F324" s="7">
        <v>-736.93907999999999</v>
      </c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4"/>
      <c r="U324" s="4">
        <f>SUM(F324:S324)</f>
        <v>-736.93907999999999</v>
      </c>
      <c r="V324" s="4">
        <f>SUM(U324*$V$8)</f>
        <v>-16.94959884</v>
      </c>
      <c r="W324" s="4">
        <f>SUM(U324:V324)</f>
        <v>-753.88867884000001</v>
      </c>
      <c r="X324" s="25">
        <f>SUM(W323:W324)</f>
        <v>-1283.9808936240001</v>
      </c>
      <c r="Y324" s="16">
        <f>SUM(U323:U324)</f>
        <v>-1255.113288</v>
      </c>
      <c r="Z324" s="7"/>
      <c r="AA324" s="13"/>
      <c r="AB324" s="24"/>
      <c r="AC324" s="13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</row>
    <row r="325" spans="1:59" ht="13">
      <c r="A325" s="5"/>
      <c r="B325" s="5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4"/>
      <c r="U325" s="4"/>
      <c r="V325" s="4"/>
      <c r="W325" s="4"/>
      <c r="X325" s="24"/>
      <c r="Y325" s="13"/>
      <c r="Z325" s="7"/>
      <c r="AA325" s="13"/>
      <c r="AB325" s="24"/>
      <c r="AC325" s="13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</row>
    <row r="326" spans="1:59" ht="13">
      <c r="A326" s="5"/>
      <c r="B326" s="5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4"/>
      <c r="U326" s="4"/>
      <c r="V326" s="4"/>
      <c r="W326" s="4"/>
      <c r="X326" s="24"/>
      <c r="Y326" s="13"/>
      <c r="Z326" s="7"/>
      <c r="AA326" s="13"/>
      <c r="AB326" s="24"/>
      <c r="AC326" s="13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</row>
    <row r="327" spans="1:59" ht="13">
      <c r="A327" s="5" t="s">
        <v>167</v>
      </c>
      <c r="B327" s="5" t="s">
        <v>168</v>
      </c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4"/>
      <c r="U327" s="4"/>
      <c r="V327" s="4"/>
      <c r="W327" s="4"/>
      <c r="X327" s="24"/>
      <c r="Y327" s="13"/>
      <c r="Z327" s="7"/>
      <c r="AA327" s="13"/>
      <c r="AB327" s="24"/>
      <c r="AC327" s="13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</row>
    <row r="328" spans="1:59" ht="13">
      <c r="A328" s="3" t="s">
        <v>16</v>
      </c>
      <c r="B328" s="5"/>
      <c r="F328" s="7">
        <v>-552.62174399999992</v>
      </c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4"/>
      <c r="U328" s="4">
        <f>SUM(F328:S328)</f>
        <v>-552.62174399999992</v>
      </c>
      <c r="V328" s="4">
        <f>SUM(U328*$V$8)</f>
        <v>-12.710300111999999</v>
      </c>
      <c r="W328" s="4">
        <f>SUM(U328:V328)</f>
        <v>-565.33204411199995</v>
      </c>
      <c r="X328" s="24"/>
      <c r="Y328" s="13"/>
      <c r="Z328" s="7"/>
      <c r="AA328" s="13"/>
      <c r="AB328" s="24"/>
      <c r="AC328" s="13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</row>
    <row r="329" spans="1:59" ht="13">
      <c r="A329" s="3" t="s">
        <v>17</v>
      </c>
      <c r="B329" s="5"/>
      <c r="F329" s="7">
        <v>-4852.2787199999993</v>
      </c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4"/>
      <c r="U329" s="4">
        <f>SUM(F329:S329)</f>
        <v>-4852.2787199999993</v>
      </c>
      <c r="V329" s="4">
        <f>SUM(U329*$V$8)</f>
        <v>-111.60241055999998</v>
      </c>
      <c r="W329" s="4">
        <f>SUM(U329:V329)</f>
        <v>-4963.8811305599993</v>
      </c>
      <c r="X329" s="25">
        <f>SUM(W328:W329)</f>
        <v>-5529.2131746719988</v>
      </c>
      <c r="Y329" s="16">
        <f>SUM(U328:U329)</f>
        <v>-5404.9004639999994</v>
      </c>
      <c r="Z329" s="7"/>
      <c r="AA329" s="13"/>
      <c r="AB329" s="24"/>
      <c r="AC329" s="13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</row>
    <row r="330" spans="1:59" ht="13">
      <c r="A330" s="5"/>
      <c r="B330" s="5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4"/>
      <c r="U330" s="4"/>
      <c r="V330" s="4"/>
      <c r="W330" s="4"/>
      <c r="X330" s="24"/>
      <c r="Y330" s="13"/>
      <c r="Z330" s="7"/>
      <c r="AA330" s="13"/>
      <c r="AB330" s="24"/>
      <c r="AC330" s="13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</row>
    <row r="331" spans="1:59" ht="13">
      <c r="A331" s="5" t="s">
        <v>169</v>
      </c>
      <c r="B331" s="5" t="s">
        <v>170</v>
      </c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4"/>
      <c r="U331" s="4"/>
      <c r="V331" s="4"/>
      <c r="W331" s="4"/>
      <c r="X331" s="24"/>
      <c r="Y331" s="13"/>
      <c r="Z331" s="7"/>
      <c r="AA331" s="13"/>
      <c r="AB331" s="24"/>
      <c r="AC331" s="13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</row>
    <row r="332" spans="1:59" ht="13">
      <c r="A332" s="3" t="s">
        <v>114</v>
      </c>
      <c r="B332" s="5"/>
      <c r="F332" s="7">
        <v>-2072.71</v>
      </c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4"/>
      <c r="U332" s="4">
        <f>SUM(F332:S332)</f>
        <v>-2072.71</v>
      </c>
      <c r="V332" s="4">
        <f>SUM(U332*$V$8)</f>
        <v>-47.672330000000002</v>
      </c>
      <c r="W332" s="4">
        <f>SUM(U332:V332)</f>
        <v>-2120.3823299999999</v>
      </c>
      <c r="X332" s="24"/>
      <c r="Y332" s="13"/>
      <c r="Z332" s="7"/>
      <c r="AA332" s="13"/>
      <c r="AB332" s="24"/>
      <c r="AC332" s="13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</row>
    <row r="333" spans="1:59" ht="13">
      <c r="A333" s="3" t="s">
        <v>16</v>
      </c>
      <c r="B333" s="5"/>
      <c r="F333" s="7">
        <v>-5163.7</v>
      </c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4"/>
      <c r="U333" s="4">
        <f>SUM(F333:S333)</f>
        <v>-5163.7</v>
      </c>
      <c r="V333" s="4">
        <f>SUM(U333*$V$8)</f>
        <v>-118.76509999999999</v>
      </c>
      <c r="W333" s="4">
        <f>SUM(U333:V333)</f>
        <v>-5282.4650999999994</v>
      </c>
      <c r="X333" s="24"/>
      <c r="Y333" s="13"/>
      <c r="Z333" s="7"/>
      <c r="AA333" s="13"/>
      <c r="AB333" s="24"/>
      <c r="AC333" s="13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</row>
    <row r="334" spans="1:59" ht="13">
      <c r="A334" s="3" t="s">
        <v>134</v>
      </c>
      <c r="B334" s="5"/>
      <c r="F334" s="7">
        <v>-2947.77</v>
      </c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4"/>
      <c r="U334" s="4">
        <f>SUM(F334:S334)</f>
        <v>-2947.77</v>
      </c>
      <c r="V334" s="4">
        <f>SUM(U334*$V$8)</f>
        <v>-67.79871</v>
      </c>
      <c r="W334" s="4">
        <f>SUM(U334:V334)</f>
        <v>-3015.56871</v>
      </c>
      <c r="X334" s="24"/>
      <c r="Y334" s="13"/>
      <c r="Z334" s="7"/>
      <c r="AA334" s="13"/>
      <c r="AB334" s="24"/>
      <c r="AC334" s="13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</row>
    <row r="335" spans="1:59" ht="13">
      <c r="A335" s="3" t="s">
        <v>17</v>
      </c>
      <c r="B335" s="5"/>
      <c r="F335" s="7">
        <v>-7343.74</v>
      </c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4"/>
      <c r="U335" s="4">
        <f>SUM(F335:S335)</f>
        <v>-7343.74</v>
      </c>
      <c r="V335" s="4">
        <f>SUM(U335*$V$8)</f>
        <v>-168.90601999999998</v>
      </c>
      <c r="W335" s="4">
        <f>SUM(U335:V335)</f>
        <v>-7512.6460200000001</v>
      </c>
      <c r="X335" s="25">
        <f>SUM(W332:W335)</f>
        <v>-17931.062160000001</v>
      </c>
      <c r="Y335" s="16">
        <f>SUM(U332:U335)</f>
        <v>-17527.919999999998</v>
      </c>
      <c r="Z335" s="7"/>
      <c r="AA335" s="13"/>
      <c r="AB335" s="24"/>
      <c r="AC335" s="13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</row>
    <row r="336" spans="1:59" ht="13">
      <c r="A336" s="5"/>
      <c r="B336" s="5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4"/>
      <c r="U336" s="4"/>
      <c r="V336" s="4"/>
      <c r="W336" s="4"/>
      <c r="X336" s="24"/>
      <c r="Y336" s="13"/>
      <c r="Z336" s="7"/>
      <c r="AA336" s="13"/>
      <c r="AB336" s="24"/>
      <c r="AC336" s="13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</row>
    <row r="337" spans="1:59" ht="13">
      <c r="A337" s="5" t="s">
        <v>171</v>
      </c>
      <c r="B337" s="5" t="s">
        <v>172</v>
      </c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4"/>
      <c r="U337" s="4"/>
      <c r="V337" s="4"/>
      <c r="W337" s="4"/>
      <c r="X337" s="24"/>
      <c r="Y337" s="13"/>
      <c r="Z337" s="7"/>
      <c r="AA337" s="13"/>
      <c r="AB337" s="24"/>
      <c r="AC337" s="13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</row>
    <row r="338" spans="1:59" ht="13">
      <c r="A338" s="3" t="s">
        <v>134</v>
      </c>
      <c r="B338" s="5"/>
      <c r="F338" s="7">
        <v>-31565.832479999997</v>
      </c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4"/>
      <c r="U338" s="4">
        <f>SUM(F338:S338)</f>
        <v>-31565.832479999997</v>
      </c>
      <c r="V338" s="4">
        <f>SUM(U338*$V$8)</f>
        <v>-726.0141470399999</v>
      </c>
      <c r="W338" s="4">
        <f>SUM(U338:V338)</f>
        <v>-32291.846627039999</v>
      </c>
      <c r="X338" s="24"/>
      <c r="Y338" s="13"/>
      <c r="Z338" s="7"/>
      <c r="AA338" s="13"/>
      <c r="AB338" s="24"/>
      <c r="AC338" s="13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</row>
    <row r="339" spans="1:59" ht="13">
      <c r="A339" s="3" t="s">
        <v>17</v>
      </c>
      <c r="B339" s="5"/>
      <c r="F339" s="13">
        <v>0</v>
      </c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4"/>
      <c r="U339" s="4"/>
      <c r="V339" s="4">
        <f>SUM(U339*$V$8)</f>
        <v>0</v>
      </c>
      <c r="W339" s="4">
        <f>SUM(U339:V339)</f>
        <v>0</v>
      </c>
      <c r="X339" s="25">
        <f>SUM(W338:W339)</f>
        <v>-32291.846627039999</v>
      </c>
      <c r="Y339" s="16">
        <f>SUM(U338)</f>
        <v>-31565.832479999997</v>
      </c>
      <c r="Z339" s="7"/>
      <c r="AA339" s="13"/>
      <c r="AB339" s="24"/>
      <c r="AC339" s="13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</row>
    <row r="340" spans="1:59" ht="13">
      <c r="B340" s="5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4"/>
      <c r="U340" s="4"/>
      <c r="V340" s="4"/>
      <c r="W340" s="4"/>
      <c r="X340" s="24"/>
      <c r="Y340" s="13"/>
      <c r="Z340" s="7"/>
      <c r="AA340" s="13"/>
      <c r="AB340" s="24"/>
      <c r="AC340" s="13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</row>
    <row r="341" spans="1:59" ht="13">
      <c r="A341" s="5" t="s">
        <v>173</v>
      </c>
      <c r="B341" s="5" t="s">
        <v>174</v>
      </c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4"/>
      <c r="U341" s="4"/>
      <c r="V341" s="4"/>
      <c r="W341" s="4"/>
      <c r="X341" s="24"/>
      <c r="Y341" s="13"/>
      <c r="Z341" s="7"/>
      <c r="AA341" s="13"/>
      <c r="AB341" s="24"/>
      <c r="AC341" s="13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</row>
    <row r="342" spans="1:59" ht="13">
      <c r="A342" s="3" t="s">
        <v>16</v>
      </c>
      <c r="B342" s="5"/>
      <c r="F342" s="7">
        <v>-518.16999999999996</v>
      </c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4"/>
      <c r="U342" s="4">
        <f>SUM(F342:S342)</f>
        <v>-518.16999999999996</v>
      </c>
      <c r="V342" s="4">
        <f>SUM(U342*$V$8)</f>
        <v>-11.917909999999999</v>
      </c>
      <c r="W342" s="4">
        <f>SUM(U342:V342)</f>
        <v>-530.08790999999997</v>
      </c>
      <c r="X342" s="24"/>
      <c r="Y342" s="13"/>
      <c r="Z342" s="7"/>
      <c r="AA342" s="13"/>
      <c r="AB342" s="24"/>
      <c r="AC342" s="13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</row>
    <row r="343" spans="1:59" ht="13">
      <c r="A343" s="3" t="s">
        <v>17</v>
      </c>
      <c r="B343" s="5"/>
      <c r="F343" s="7">
        <v>-736.95</v>
      </c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4"/>
      <c r="U343" s="4">
        <f>SUM(F343:S343)</f>
        <v>-736.95</v>
      </c>
      <c r="V343" s="4">
        <f>SUM(U343*$V$8)</f>
        <v>-16.949850000000001</v>
      </c>
      <c r="W343" s="4">
        <f>SUM(U343:V343)</f>
        <v>-753.89985000000001</v>
      </c>
      <c r="X343" s="25">
        <f>SUM(W342:W343)</f>
        <v>-1283.98776</v>
      </c>
      <c r="Y343" s="16">
        <f>SUM(U342:U343)</f>
        <v>-1255.1199999999999</v>
      </c>
      <c r="Z343" s="7"/>
      <c r="AA343" s="13"/>
      <c r="AB343" s="24"/>
      <c r="AC343" s="13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</row>
    <row r="344" spans="1:59" ht="13">
      <c r="B344" s="5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4"/>
      <c r="U344" s="4"/>
      <c r="V344" s="4"/>
      <c r="W344" s="4"/>
      <c r="X344" s="24"/>
      <c r="Y344" s="13"/>
      <c r="Z344" s="7"/>
      <c r="AA344" s="13"/>
      <c r="AB344" s="24"/>
      <c r="AC344" s="13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</row>
    <row r="345" spans="1:59" ht="13">
      <c r="A345" s="5"/>
      <c r="B345" s="5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4"/>
      <c r="U345" s="4"/>
      <c r="V345" s="4"/>
      <c r="W345" s="4"/>
      <c r="X345" s="24"/>
      <c r="Y345" s="13"/>
      <c r="Z345" s="7"/>
      <c r="AA345" s="13"/>
      <c r="AB345" s="24"/>
      <c r="AC345" s="13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</row>
    <row r="346" spans="1:59" ht="13">
      <c r="A346" s="5" t="s">
        <v>175</v>
      </c>
      <c r="B346" s="5" t="s">
        <v>176</v>
      </c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4"/>
      <c r="U346" s="4"/>
      <c r="V346" s="4"/>
      <c r="W346" s="4"/>
      <c r="X346" s="24"/>
      <c r="Y346" s="13"/>
      <c r="Z346" s="7"/>
      <c r="AA346" s="13"/>
      <c r="AB346" s="24"/>
      <c r="AC346" s="13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</row>
    <row r="347" spans="1:59" ht="13">
      <c r="A347" s="3" t="s">
        <v>16</v>
      </c>
      <c r="B347" s="5"/>
      <c r="F347" s="7">
        <v>-10363.52</v>
      </c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>
        <v>1331.67</v>
      </c>
      <c r="S347" s="13"/>
      <c r="T347" s="4"/>
      <c r="U347" s="4">
        <f>SUM(F347:S347)</f>
        <v>-9031.85</v>
      </c>
      <c r="V347" s="4">
        <f>SUM(U347*$V$8)</f>
        <v>-207.73255</v>
      </c>
      <c r="W347" s="4">
        <f>SUM(U347:V347)</f>
        <v>-9239.582550000001</v>
      </c>
      <c r="X347" s="24"/>
      <c r="Y347" s="13"/>
      <c r="Z347" s="7"/>
      <c r="AA347" s="13"/>
      <c r="AB347" s="24"/>
      <c r="AC347" s="13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</row>
    <row r="348" spans="1:59" ht="13">
      <c r="A348" s="3" t="s">
        <v>177</v>
      </c>
      <c r="B348" s="5"/>
      <c r="F348" s="7">
        <v>-14738.9</v>
      </c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4"/>
      <c r="U348" s="4">
        <f>SUM(F348:S348)</f>
        <v>-14738.9</v>
      </c>
      <c r="V348" s="4">
        <f>SUM(U348*$V$8)</f>
        <v>-338.99469999999997</v>
      </c>
      <c r="W348" s="4">
        <f>SUM(U348:V348)</f>
        <v>-15077.894699999999</v>
      </c>
      <c r="X348" s="25">
        <f>SUM(W347:W348)</f>
        <v>-24317.47725</v>
      </c>
      <c r="Y348" s="16">
        <f>SUM(U347:U348)</f>
        <v>-23770.75</v>
      </c>
      <c r="Z348" s="7"/>
      <c r="AA348" s="13"/>
      <c r="AB348" s="24"/>
      <c r="AC348" s="13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</row>
    <row r="349" spans="1:59" ht="13">
      <c r="A349" s="5"/>
      <c r="B349" s="5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4"/>
      <c r="U349" s="4"/>
      <c r="V349" s="4"/>
      <c r="W349" s="4"/>
      <c r="X349" s="24"/>
      <c r="Y349" s="13"/>
      <c r="Z349" s="7"/>
      <c r="AA349" s="13"/>
      <c r="AB349" s="24"/>
      <c r="AC349" s="13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</row>
    <row r="350" spans="1:59" ht="13">
      <c r="A350" s="5" t="s">
        <v>178</v>
      </c>
      <c r="B350" s="5" t="s">
        <v>179</v>
      </c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4"/>
      <c r="U350" s="4"/>
      <c r="V350" s="4"/>
      <c r="W350" s="4"/>
      <c r="X350" s="24"/>
      <c r="Y350" s="13"/>
      <c r="Z350" s="7"/>
      <c r="AA350" s="13"/>
      <c r="AB350" s="24"/>
      <c r="AC350" s="13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</row>
    <row r="351" spans="1:59" ht="13">
      <c r="A351" s="3" t="s">
        <v>16</v>
      </c>
      <c r="B351" s="5"/>
      <c r="F351" s="13">
        <v>-0.92</v>
      </c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4"/>
      <c r="U351" s="4">
        <f>SUM(F351:S351)</f>
        <v>-0.92</v>
      </c>
      <c r="V351" s="4">
        <v>0</v>
      </c>
      <c r="W351" s="4">
        <f>SUM(U351:V351)</f>
        <v>-0.92</v>
      </c>
      <c r="X351" s="24"/>
      <c r="Y351" s="13"/>
      <c r="Z351" s="7"/>
      <c r="AA351" s="13"/>
      <c r="AB351" s="24"/>
      <c r="AC351" s="13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</row>
    <row r="352" spans="1:59" ht="13">
      <c r="A352" s="3" t="s">
        <v>177</v>
      </c>
      <c r="B352" s="5"/>
      <c r="F352" s="13">
        <v>-381.37485599999997</v>
      </c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4"/>
      <c r="U352" s="4">
        <f>SUM(F352:S352)</f>
        <v>-381.37485599999997</v>
      </c>
      <c r="V352" s="4">
        <f>SUM(U352*$V$8)</f>
        <v>-8.7716216879999998</v>
      </c>
      <c r="W352" s="4">
        <f>SUM(U352:V352)</f>
        <v>-390.14647768799995</v>
      </c>
      <c r="X352" s="25">
        <f>SUM(W351:W352)</f>
        <v>-391.06647768799996</v>
      </c>
      <c r="Y352" s="16">
        <f>SUM(U351:U352)</f>
        <v>-382.29485599999998</v>
      </c>
      <c r="Z352" s="7"/>
      <c r="AA352" s="13"/>
      <c r="AB352" s="24"/>
      <c r="AC352" s="13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</row>
    <row r="353" spans="1:59" ht="13">
      <c r="B353" s="5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4"/>
      <c r="U353" s="4"/>
      <c r="V353" s="4"/>
      <c r="W353" s="4"/>
      <c r="X353" s="24"/>
      <c r="Y353" s="13"/>
      <c r="Z353" s="7"/>
      <c r="AA353" s="13"/>
      <c r="AB353" s="24"/>
      <c r="AC353" s="13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</row>
    <row r="354" spans="1:59" ht="13">
      <c r="A354" s="5" t="s">
        <v>180</v>
      </c>
      <c r="B354" s="5" t="s">
        <v>181</v>
      </c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4"/>
      <c r="U354" s="4"/>
      <c r="V354" s="4"/>
      <c r="W354" s="4"/>
      <c r="X354" s="24"/>
      <c r="Y354" s="13"/>
      <c r="Z354" s="7"/>
      <c r="AA354" s="13"/>
      <c r="AB354" s="24"/>
      <c r="AC354" s="13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</row>
    <row r="355" spans="1:59" ht="13">
      <c r="A355" s="3" t="s">
        <v>16</v>
      </c>
      <c r="B355" s="5"/>
      <c r="F355" s="7">
        <v>-5.9547600000000456</v>
      </c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4"/>
      <c r="U355" s="4">
        <f>SUM(F355:S355)</f>
        <v>-5.9547600000000456</v>
      </c>
      <c r="V355" s="4">
        <f>SUM(U355*$V$8)</f>
        <v>-0.13695948000000105</v>
      </c>
      <c r="W355" s="4">
        <f>SUM(U355:V355)</f>
        <v>-6.0917194800000463</v>
      </c>
      <c r="X355" s="24"/>
      <c r="Y355" s="13"/>
      <c r="Z355" s="7"/>
      <c r="AA355" s="13"/>
      <c r="AB355" s="24"/>
      <c r="AC355" s="13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</row>
    <row r="356" spans="1:59" ht="13">
      <c r="A356" s="3" t="s">
        <v>17</v>
      </c>
      <c r="B356" s="5"/>
      <c r="F356" s="13">
        <v>0</v>
      </c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4"/>
      <c r="U356" s="4">
        <f>SUM(F356:S356)</f>
        <v>0</v>
      </c>
      <c r="V356" s="4">
        <f>SUM(U356*$V$8)</f>
        <v>0</v>
      </c>
      <c r="W356" s="4">
        <f>SUM(U356:V356)</f>
        <v>0</v>
      </c>
      <c r="X356" s="25">
        <f>SUM(W355:W356)</f>
        <v>-6.0917194800000463</v>
      </c>
      <c r="Y356" s="16">
        <f>SUM(U355)</f>
        <v>-5.9547600000000456</v>
      </c>
      <c r="Z356" s="7"/>
      <c r="AA356" s="13"/>
      <c r="AB356" s="24"/>
      <c r="AC356" s="13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</row>
    <row r="357" spans="1:59" ht="13">
      <c r="B357" s="5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4"/>
      <c r="U357" s="4"/>
      <c r="V357" s="4"/>
      <c r="W357" s="4"/>
      <c r="X357" s="24"/>
      <c r="Y357" s="13"/>
      <c r="Z357" s="7"/>
      <c r="AA357" s="13"/>
      <c r="AB357" s="24"/>
      <c r="AC357" s="13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</row>
    <row r="358" spans="1:59" ht="13">
      <c r="B358" s="5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4"/>
      <c r="U358" s="4"/>
      <c r="V358" s="4"/>
      <c r="W358" s="4"/>
      <c r="X358" s="24"/>
      <c r="Y358" s="13"/>
      <c r="Z358" s="7"/>
      <c r="AA358" s="13"/>
      <c r="AB358" s="24"/>
      <c r="AC358" s="13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</row>
    <row r="359" spans="1:59" ht="13">
      <c r="A359" s="5" t="s">
        <v>182</v>
      </c>
      <c r="B359" s="5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4"/>
      <c r="U359" s="4"/>
      <c r="V359" s="4"/>
      <c r="W359" s="4"/>
      <c r="X359" s="24"/>
      <c r="Y359" s="13"/>
      <c r="Z359" s="7"/>
      <c r="AA359" s="13"/>
      <c r="AB359" s="24"/>
      <c r="AC359" s="13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</row>
    <row r="360" spans="1:59" ht="13">
      <c r="A360" s="3" t="s">
        <v>16</v>
      </c>
      <c r="B360" s="5"/>
      <c r="F360" s="13">
        <v>0</v>
      </c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4"/>
      <c r="U360" s="4">
        <f>SUM(F360:S360)</f>
        <v>0</v>
      </c>
      <c r="V360" s="4">
        <f>SUM(U360*$V$8)</f>
        <v>0</v>
      </c>
      <c r="W360" s="4">
        <f>SUM(U360:V360)</f>
        <v>0</v>
      </c>
      <c r="X360" s="24"/>
      <c r="Y360" s="13"/>
      <c r="Z360" s="7"/>
      <c r="AA360" s="13"/>
      <c r="AB360" s="24"/>
      <c r="AC360" s="13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</row>
    <row r="361" spans="1:59" ht="13">
      <c r="A361" s="3" t="s">
        <v>17</v>
      </c>
      <c r="B361" s="5"/>
      <c r="F361" s="7">
        <v>-95.196096000000011</v>
      </c>
      <c r="G361" s="13"/>
      <c r="H361" s="13"/>
      <c r="I361" s="13"/>
      <c r="J361" s="13"/>
      <c r="K361" s="13"/>
      <c r="L361" s="13"/>
      <c r="M361" s="13"/>
      <c r="N361" s="13"/>
      <c r="O361" s="13"/>
      <c r="P361" s="13">
        <v>95.12</v>
      </c>
      <c r="Q361" s="13"/>
      <c r="R361" s="13">
        <v>0</v>
      </c>
      <c r="S361" s="13"/>
      <c r="T361" s="4"/>
      <c r="U361" s="4">
        <f>SUM(F361:S361)</f>
        <v>-7.6096000000006825E-2</v>
      </c>
      <c r="V361" s="4">
        <f>SUM(U361*$V$8)</f>
        <v>-1.7502080000001568E-3</v>
      </c>
      <c r="W361" s="4">
        <f>SUM(U361:V361)</f>
        <v>-7.7846208000006981E-2</v>
      </c>
      <c r="X361" s="25">
        <f>SUM(W360:W361)</f>
        <v>-7.7846208000006981E-2</v>
      </c>
      <c r="Y361" s="16">
        <f>SUM(U360:U361)</f>
        <v>-7.6096000000006825E-2</v>
      </c>
      <c r="Z361" s="7"/>
      <c r="AA361" s="13"/>
      <c r="AB361" s="24"/>
      <c r="AC361" s="13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</row>
    <row r="362" spans="1:59" ht="13">
      <c r="B362" s="5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4"/>
      <c r="U362" s="4"/>
      <c r="V362" s="4"/>
      <c r="W362" s="4"/>
      <c r="X362" s="24"/>
      <c r="Y362" s="13"/>
      <c r="Z362" s="7"/>
      <c r="AA362" s="13"/>
      <c r="AB362" s="24"/>
      <c r="AC362" s="13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</row>
    <row r="363" spans="1:59" ht="13">
      <c r="A363" s="5" t="s">
        <v>183</v>
      </c>
      <c r="B363" s="5" t="s">
        <v>184</v>
      </c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4"/>
      <c r="U363" s="4"/>
      <c r="V363" s="4"/>
      <c r="W363" s="4"/>
      <c r="X363" s="24"/>
      <c r="Y363" s="13"/>
      <c r="Z363" s="7"/>
      <c r="AA363" s="13"/>
      <c r="AB363" s="24"/>
      <c r="AC363" s="13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</row>
    <row r="364" spans="1:59" ht="13">
      <c r="A364" s="3" t="s">
        <v>16</v>
      </c>
      <c r="B364" s="5"/>
      <c r="F364" s="7">
        <v>-380.15388000000002</v>
      </c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4"/>
      <c r="U364" s="4">
        <f>SUM(F364:S364)</f>
        <v>-380.15388000000002</v>
      </c>
      <c r="V364" s="4">
        <f>SUM(U364*$V$8)</f>
        <v>-8.7435392400000005</v>
      </c>
      <c r="W364" s="4">
        <f>SUM(U364:V364)</f>
        <v>-388.89741924000003</v>
      </c>
      <c r="X364" s="24"/>
      <c r="Y364" s="13"/>
      <c r="Z364" s="7"/>
      <c r="AA364" s="13"/>
      <c r="AB364" s="24"/>
      <c r="AC364" s="13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</row>
    <row r="365" spans="1:59" ht="13">
      <c r="A365" s="3" t="s">
        <v>17</v>
      </c>
      <c r="B365" s="5"/>
      <c r="F365" s="7">
        <v>293.154336</v>
      </c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4"/>
      <c r="U365" s="4">
        <f>SUM(F365:S365)</f>
        <v>293.154336</v>
      </c>
      <c r="V365" s="4">
        <f>SUM(U365*$V$8)</f>
        <v>6.7425497280000002</v>
      </c>
      <c r="W365" s="4">
        <f>SUM(U365:V365)</f>
        <v>299.89688572800003</v>
      </c>
      <c r="X365" s="25">
        <f>SUM(W364:W365)</f>
        <v>-89.000533512000004</v>
      </c>
      <c r="Y365" s="16">
        <f>SUM(U364:U365)</f>
        <v>-86.999544000000014</v>
      </c>
      <c r="Z365" s="7"/>
      <c r="AA365" s="13"/>
      <c r="AB365" s="24"/>
      <c r="AC365" s="13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</row>
    <row r="366" spans="1:59" ht="13">
      <c r="A366" s="5"/>
      <c r="B366" s="5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4"/>
      <c r="U366" s="4"/>
      <c r="V366" s="4"/>
      <c r="W366" s="4"/>
      <c r="X366" s="24"/>
      <c r="Y366" s="13"/>
      <c r="Z366" s="7"/>
      <c r="AA366" s="13"/>
      <c r="AB366" s="24"/>
      <c r="AC366" s="13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</row>
    <row r="367" spans="1:59" ht="13">
      <c r="A367" s="5" t="s">
        <v>185</v>
      </c>
      <c r="B367" s="5" t="s">
        <v>186</v>
      </c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4"/>
      <c r="U367" s="4"/>
      <c r="V367" s="4"/>
      <c r="W367" s="4"/>
      <c r="X367" s="24"/>
      <c r="Y367" s="13"/>
      <c r="Z367" s="7"/>
      <c r="AA367" s="13"/>
      <c r="AB367" s="24"/>
      <c r="AC367" s="13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</row>
    <row r="368" spans="1:59" ht="13">
      <c r="A368" s="3" t="s">
        <v>16</v>
      </c>
      <c r="B368" s="5"/>
      <c r="F368" s="7">
        <v>-518.16999999999996</v>
      </c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4"/>
      <c r="U368" s="4">
        <f>SUM(F368:S368)</f>
        <v>-518.16999999999996</v>
      </c>
      <c r="V368" s="4">
        <f>SUM(U368*$V$8)</f>
        <v>-11.917909999999999</v>
      </c>
      <c r="W368" s="4">
        <f>SUM(U368:V368)</f>
        <v>-530.08790999999997</v>
      </c>
      <c r="X368" s="24"/>
      <c r="Y368" s="13"/>
      <c r="Z368" s="7"/>
      <c r="AA368" s="13"/>
      <c r="AB368" s="24"/>
      <c r="AC368" s="13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</row>
    <row r="369" spans="1:59" ht="13">
      <c r="A369" s="3" t="s">
        <v>17</v>
      </c>
      <c r="B369" s="5"/>
      <c r="F369" s="7">
        <v>-736.94</v>
      </c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4"/>
      <c r="U369" s="4">
        <f>SUM(F369:S369)</f>
        <v>-736.94</v>
      </c>
      <c r="V369" s="4">
        <f>SUM(U369*$V$8)</f>
        <v>-16.949619999999999</v>
      </c>
      <c r="W369" s="4">
        <f>SUM(U369:V369)</f>
        <v>-753.88962000000004</v>
      </c>
      <c r="X369" s="25">
        <f>SUM(W368:W369)</f>
        <v>-1283.9775300000001</v>
      </c>
      <c r="Y369" s="16">
        <f>SUM(U368:U369)</f>
        <v>-1255.1100000000001</v>
      </c>
      <c r="Z369" s="7"/>
      <c r="AA369" s="13"/>
      <c r="AB369" s="24"/>
      <c r="AC369" s="13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</row>
    <row r="370" spans="1:59" ht="13">
      <c r="A370" s="5"/>
      <c r="B370" s="5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4"/>
      <c r="U370" s="4"/>
      <c r="V370" s="4"/>
      <c r="W370" s="4"/>
      <c r="X370" s="24"/>
      <c r="Y370" s="13"/>
      <c r="Z370" s="7"/>
      <c r="AA370" s="13"/>
      <c r="AB370" s="24"/>
      <c r="AC370" s="13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</row>
    <row r="371" spans="1:59" ht="13">
      <c r="A371" s="5"/>
      <c r="B371" s="5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4"/>
      <c r="U371" s="4"/>
      <c r="V371" s="4"/>
      <c r="W371" s="4"/>
      <c r="X371" s="24"/>
      <c r="Y371" s="13"/>
      <c r="Z371" s="7"/>
      <c r="AA371" s="13"/>
      <c r="AB371" s="24"/>
      <c r="AC371" s="13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</row>
    <row r="372" spans="1:59" ht="13">
      <c r="A372" s="5" t="s">
        <v>187</v>
      </c>
      <c r="B372" s="5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4"/>
      <c r="U372" s="4"/>
      <c r="V372" s="4"/>
      <c r="W372" s="4"/>
      <c r="X372" s="24"/>
      <c r="Y372" s="13"/>
      <c r="Z372" s="7"/>
      <c r="AA372" s="13"/>
      <c r="AB372" s="24"/>
      <c r="AC372" s="13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</row>
    <row r="373" spans="1:59">
      <c r="A373" s="3" t="s">
        <v>16</v>
      </c>
      <c r="B373" s="7"/>
      <c r="F373" s="13">
        <v>0</v>
      </c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4"/>
      <c r="U373" s="4">
        <f>SUM(F373:S373)</f>
        <v>0</v>
      </c>
      <c r="V373" s="4">
        <f>SUM(U373*$V$8)</f>
        <v>0</v>
      </c>
      <c r="W373" s="4">
        <f>SUM(U373:V373)</f>
        <v>0</v>
      </c>
      <c r="X373" s="24"/>
      <c r="Y373" s="13"/>
      <c r="Z373" s="7"/>
      <c r="AA373" s="13"/>
      <c r="AB373" s="24"/>
      <c r="AC373" s="13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</row>
    <row r="374" spans="1:59">
      <c r="A374" s="3" t="s">
        <v>17</v>
      </c>
      <c r="B374" s="7"/>
      <c r="F374" s="13">
        <v>0</v>
      </c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4"/>
      <c r="U374" s="4">
        <f>SUM(F374:S374)</f>
        <v>0</v>
      </c>
      <c r="V374" s="4">
        <f>SUM(U374*$V$8)</f>
        <v>0</v>
      </c>
      <c r="W374" s="4">
        <f>SUM(U374:V374)</f>
        <v>0</v>
      </c>
      <c r="X374" s="24"/>
      <c r="Y374" s="13"/>
      <c r="Z374" s="7"/>
      <c r="AA374" s="13"/>
      <c r="AB374" s="24"/>
      <c r="AC374" s="13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</row>
    <row r="375" spans="1:59" ht="13">
      <c r="A375" s="3" t="s">
        <v>188</v>
      </c>
      <c r="B375" s="23"/>
      <c r="F375" s="7">
        <v>-6456.58</v>
      </c>
      <c r="G375" s="13"/>
      <c r="H375" s="13"/>
      <c r="I375" s="13"/>
      <c r="J375" s="13"/>
      <c r="K375" s="13"/>
      <c r="L375" s="13"/>
      <c r="M375" s="13">
        <v>4037.5</v>
      </c>
      <c r="N375" s="13"/>
      <c r="O375" s="13"/>
      <c r="P375" s="13"/>
      <c r="Q375" s="13"/>
      <c r="R375" s="13"/>
      <c r="S375" s="13"/>
      <c r="T375" s="4"/>
      <c r="U375" s="4">
        <f>SUM(F375:S375)</f>
        <v>-2419.08</v>
      </c>
      <c r="V375" s="4">
        <f>SUM(U375*$V$8)</f>
        <v>-55.638839999999995</v>
      </c>
      <c r="W375" s="4">
        <f>SUM(U375:V375)</f>
        <v>-2474.71884</v>
      </c>
      <c r="X375" s="25">
        <f>SUM(W374:W375)</f>
        <v>-2474.71884</v>
      </c>
      <c r="Y375" s="16">
        <f>SUM(U375)</f>
        <v>-2419.08</v>
      </c>
      <c r="Z375" s="7"/>
      <c r="AA375" s="13"/>
      <c r="AB375" s="24"/>
      <c r="AC375" s="13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</row>
    <row r="376" spans="1:59" ht="13">
      <c r="A376" s="5"/>
      <c r="B376" s="5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4"/>
      <c r="U376" s="4"/>
      <c r="V376" s="4"/>
      <c r="W376" s="4"/>
      <c r="X376" s="24"/>
      <c r="Y376" s="13"/>
      <c r="Z376" s="7"/>
      <c r="AA376" s="13"/>
      <c r="AB376" s="24"/>
      <c r="AC376" s="13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</row>
    <row r="377" spans="1:59" ht="13">
      <c r="A377" s="5" t="s">
        <v>189</v>
      </c>
      <c r="B377" s="5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4"/>
      <c r="U377" s="4"/>
      <c r="V377" s="4"/>
      <c r="W377" s="4"/>
      <c r="X377" s="24"/>
      <c r="Y377" s="13"/>
      <c r="Z377" s="7"/>
      <c r="AA377" s="13"/>
      <c r="AB377" s="24"/>
      <c r="AC377" s="13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</row>
    <row r="378" spans="1:59" ht="13">
      <c r="A378" s="3" t="s">
        <v>16</v>
      </c>
      <c r="B378" s="5"/>
      <c r="F378" s="7">
        <v>-1036.3699999999999</v>
      </c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4"/>
      <c r="U378" s="4">
        <f>SUM(F378:S378)</f>
        <v>-1036.3699999999999</v>
      </c>
      <c r="V378" s="4">
        <f>SUM(U378*$V$8)</f>
        <v>-23.836509999999997</v>
      </c>
      <c r="W378" s="4">
        <f>SUM(U378:V378)</f>
        <v>-1060.20651</v>
      </c>
      <c r="X378" s="24"/>
      <c r="Y378" s="13"/>
      <c r="Z378" s="7"/>
      <c r="AA378" s="13"/>
      <c r="AB378" s="24"/>
      <c r="AC378" s="13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</row>
    <row r="379" spans="1:59" ht="13">
      <c r="A379" s="3" t="s">
        <v>17</v>
      </c>
      <c r="B379" s="5"/>
      <c r="F379" s="7">
        <v>-1473.9</v>
      </c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4"/>
      <c r="U379" s="4">
        <f>SUM(F379:S379)</f>
        <v>-1473.9</v>
      </c>
      <c r="V379" s="4">
        <f>SUM(U379*$V$8)</f>
        <v>-33.899700000000003</v>
      </c>
      <c r="W379" s="4">
        <f>SUM(U379:V379)</f>
        <v>-1507.7997</v>
      </c>
      <c r="X379" s="25">
        <f>SUM(W378:W379)</f>
        <v>-2568.00621</v>
      </c>
      <c r="Y379" s="16">
        <f>SUM(U378:U379)</f>
        <v>-2510.27</v>
      </c>
      <c r="Z379" s="7"/>
      <c r="AA379" s="13"/>
      <c r="AB379" s="24"/>
      <c r="AC379" s="13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</row>
    <row r="380" spans="1:59"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4"/>
      <c r="U380" s="4"/>
      <c r="V380" s="4"/>
      <c r="W380" s="4"/>
      <c r="X380" s="24"/>
      <c r="Y380" s="13"/>
      <c r="Z380" s="7"/>
      <c r="AA380" s="13"/>
      <c r="AB380" s="24"/>
      <c r="AC380" s="13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</row>
    <row r="381" spans="1:59" ht="13">
      <c r="A381" s="5" t="s">
        <v>190</v>
      </c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4"/>
      <c r="U381" s="4"/>
      <c r="V381" s="4"/>
      <c r="W381" s="4"/>
      <c r="X381" s="24"/>
      <c r="Y381" s="13"/>
      <c r="Z381" s="7"/>
      <c r="AA381" s="13"/>
      <c r="AB381" s="24"/>
      <c r="AC381" s="13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</row>
    <row r="382" spans="1:59">
      <c r="A382" s="3" t="s">
        <v>16</v>
      </c>
      <c r="F382" s="13">
        <v>0</v>
      </c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4"/>
      <c r="U382" s="4">
        <f>SUM(F382:S382)</f>
        <v>0</v>
      </c>
      <c r="V382" s="4">
        <f>SUM(U382*$V$8)</f>
        <v>0</v>
      </c>
      <c r="W382" s="4">
        <f>SUM(U382:V382)</f>
        <v>0</v>
      </c>
      <c r="X382" s="24"/>
      <c r="Y382" s="13"/>
      <c r="Z382" s="7"/>
      <c r="AA382" s="13"/>
      <c r="AB382" s="24"/>
      <c r="AC382" s="13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</row>
    <row r="383" spans="1:59">
      <c r="A383" s="3" t="s">
        <v>17</v>
      </c>
      <c r="F383" s="7">
        <v>-6.24</v>
      </c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4"/>
      <c r="U383" s="4">
        <f>SUM(F383:S383)</f>
        <v>-6.24</v>
      </c>
      <c r="V383" s="4">
        <v>0</v>
      </c>
      <c r="W383" s="4">
        <f>SUM(U383:V383)</f>
        <v>-6.24</v>
      </c>
      <c r="X383" s="25">
        <f>SUM(W382:W383)</f>
        <v>-6.24</v>
      </c>
      <c r="Y383" s="16">
        <f>SUM(U383)</f>
        <v>-6.24</v>
      </c>
      <c r="Z383" s="7"/>
      <c r="AA383" s="13"/>
      <c r="AB383" s="24"/>
      <c r="AC383" s="13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</row>
    <row r="384" spans="1:59"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4"/>
      <c r="U384" s="4"/>
      <c r="V384" s="4"/>
      <c r="W384" s="4"/>
      <c r="X384" s="24"/>
      <c r="Y384" s="13"/>
      <c r="Z384" s="7"/>
      <c r="AA384" s="13"/>
      <c r="AB384" s="24"/>
      <c r="AC384" s="13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</row>
    <row r="385" spans="1:59" ht="13">
      <c r="A385" s="5" t="s">
        <v>191</v>
      </c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4"/>
      <c r="U385" s="4"/>
      <c r="V385" s="4"/>
      <c r="W385" s="4"/>
      <c r="X385" s="24"/>
      <c r="Y385" s="13"/>
      <c r="Z385" s="7"/>
      <c r="AA385" s="13"/>
      <c r="AB385" s="24"/>
      <c r="AC385" s="13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</row>
    <row r="386" spans="1:59">
      <c r="A386" s="3" t="s">
        <v>16</v>
      </c>
      <c r="F386" s="13">
        <v>0</v>
      </c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4"/>
      <c r="U386" s="4">
        <f>SUM(F386:S386)</f>
        <v>0</v>
      </c>
      <c r="V386" s="4">
        <f>SUM(U386*$V$8)</f>
        <v>0</v>
      </c>
      <c r="W386" s="4">
        <f>SUM(U386:V386)</f>
        <v>0</v>
      </c>
      <c r="X386" s="24"/>
      <c r="Y386" s="13"/>
      <c r="Z386" s="7"/>
      <c r="AA386" s="13"/>
      <c r="AB386" s="24"/>
      <c r="AC386" s="13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</row>
    <row r="387" spans="1:59">
      <c r="A387" s="3" t="s">
        <v>17</v>
      </c>
      <c r="F387" s="13">
        <v>0</v>
      </c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4"/>
      <c r="U387" s="4">
        <f>SUM(F387:S387)</f>
        <v>0</v>
      </c>
      <c r="V387" s="4">
        <f>SUM(U387*$V$8)</f>
        <v>0</v>
      </c>
      <c r="W387" s="4">
        <f>SUM(U387:V387)</f>
        <v>0</v>
      </c>
      <c r="X387" s="24"/>
      <c r="Y387" s="13"/>
      <c r="Z387" s="7"/>
      <c r="AA387" s="13"/>
      <c r="AB387" s="24"/>
      <c r="AC387" s="13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</row>
    <row r="388" spans="1:59">
      <c r="A388" s="3" t="s">
        <v>188</v>
      </c>
      <c r="F388" s="7">
        <v>-12551.212944000001</v>
      </c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4"/>
      <c r="U388" s="4">
        <f>SUM(F388:S388)</f>
        <v>-12551.212944000001</v>
      </c>
      <c r="V388" s="4">
        <f>SUM(U388*$V$8)</f>
        <v>-288.677897712</v>
      </c>
      <c r="W388" s="4">
        <f>SUM(U388:V388)</f>
        <v>-12839.890841712</v>
      </c>
      <c r="X388" s="25">
        <f>SUM(W387:W388)</f>
        <v>-12839.890841712</v>
      </c>
      <c r="Y388" s="16">
        <f>SUM(U388)</f>
        <v>-12551.212944000001</v>
      </c>
      <c r="Z388" s="7"/>
      <c r="AA388" s="13"/>
      <c r="AB388" s="24"/>
      <c r="AC388" s="13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</row>
    <row r="389" spans="1:59" ht="13">
      <c r="A389" s="5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4"/>
      <c r="U389" s="4"/>
      <c r="V389" s="4"/>
      <c r="W389" s="4"/>
      <c r="X389" s="24"/>
      <c r="Y389" s="13"/>
      <c r="Z389" s="7"/>
      <c r="AA389" s="13"/>
      <c r="AB389" s="24"/>
      <c r="AC389" s="13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</row>
    <row r="390" spans="1:59" ht="13">
      <c r="A390" s="5" t="s">
        <v>192</v>
      </c>
      <c r="B390" s="3" t="s">
        <v>193</v>
      </c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4"/>
      <c r="U390" s="4"/>
      <c r="V390" s="4"/>
      <c r="W390" s="4"/>
      <c r="X390" s="24"/>
      <c r="Y390" s="13"/>
      <c r="Z390" s="7"/>
      <c r="AA390" s="13"/>
      <c r="AB390" s="24"/>
      <c r="AC390" s="13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</row>
    <row r="391" spans="1:59">
      <c r="A391" s="3" t="s">
        <v>16</v>
      </c>
      <c r="F391" s="7">
        <v>-0.21016800000003641</v>
      </c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4"/>
      <c r="U391" s="4">
        <f>SUM(F391:S391)</f>
        <v>-0.21016800000003641</v>
      </c>
      <c r="V391" s="4">
        <f>SUM(U391*$V$8)</f>
        <v>-4.8338640000008372E-3</v>
      </c>
      <c r="W391" s="4">
        <f>SUM(U391:V391)</f>
        <v>-0.21500186400003723</v>
      </c>
      <c r="X391" s="24"/>
      <c r="Y391" s="13"/>
      <c r="Z391" s="7"/>
      <c r="AA391" s="13"/>
      <c r="AB391" s="24"/>
      <c r="AC391" s="13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</row>
    <row r="392" spans="1:59">
      <c r="A392" s="3" t="s">
        <v>17</v>
      </c>
      <c r="F392" s="7">
        <v>-0.29023199999996357</v>
      </c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4"/>
      <c r="U392" s="4">
        <f>SUM(F392:S392)</f>
        <v>-0.29023199999996357</v>
      </c>
      <c r="V392" s="4">
        <f>SUM(U392*$V$8)</f>
        <v>-6.6753359999991617E-3</v>
      </c>
      <c r="W392" s="4">
        <f>SUM(U392:V392)</f>
        <v>-0.29690733599996272</v>
      </c>
      <c r="X392" s="25">
        <f>SUM(W391:W392)</f>
        <v>-0.51190919999999995</v>
      </c>
      <c r="Y392" s="16">
        <f>SUM(U391:U392)</f>
        <v>-0.50039999999999996</v>
      </c>
      <c r="Z392" s="7"/>
      <c r="AA392" s="13"/>
      <c r="AB392" s="24"/>
      <c r="AC392" s="13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</row>
    <row r="393" spans="1:59" ht="13">
      <c r="A393" s="5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4"/>
      <c r="U393" s="4"/>
      <c r="V393" s="4"/>
      <c r="W393" s="4"/>
      <c r="X393" s="24"/>
      <c r="Y393" s="13"/>
      <c r="Z393" s="7"/>
      <c r="AA393" s="13"/>
      <c r="AB393" s="24"/>
      <c r="AC393" s="13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</row>
    <row r="394" spans="1:59" ht="13">
      <c r="A394" s="5" t="s">
        <v>194</v>
      </c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4"/>
      <c r="U394" s="4"/>
      <c r="V394" s="4"/>
      <c r="W394" s="4"/>
      <c r="X394" s="24"/>
      <c r="Y394" s="13"/>
      <c r="Z394" s="7"/>
      <c r="AA394" s="13"/>
      <c r="AB394" s="24"/>
      <c r="AC394" s="13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</row>
    <row r="395" spans="1:59">
      <c r="A395" s="3" t="s">
        <v>16</v>
      </c>
      <c r="F395" s="7">
        <v>-41.463144000000291</v>
      </c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4"/>
      <c r="U395" s="4">
        <f>SUM(F395:S395)</f>
        <v>-41.463144000000291</v>
      </c>
      <c r="V395" s="4">
        <f>SUM(U395*$V$8)</f>
        <v>-0.95365231200000666</v>
      </c>
      <c r="W395" s="4">
        <f>SUM(U395:V395)</f>
        <v>-42.416796312000301</v>
      </c>
      <c r="X395" s="24"/>
      <c r="Y395" s="13"/>
      <c r="Z395" s="7"/>
      <c r="AA395" s="13"/>
      <c r="AB395" s="24"/>
      <c r="AC395" s="13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</row>
    <row r="396" spans="1:59">
      <c r="A396" s="3" t="s">
        <v>17</v>
      </c>
      <c r="F396" s="13">
        <v>0</v>
      </c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4"/>
      <c r="U396" s="4">
        <f>SUM(F396:S396)</f>
        <v>0</v>
      </c>
      <c r="V396" s="4">
        <f>SUM(U396*$V$8)</f>
        <v>0</v>
      </c>
      <c r="W396" s="4">
        <f>SUM(U396:V396)</f>
        <v>0</v>
      </c>
      <c r="X396" s="25">
        <f>SUM(W395:W396)</f>
        <v>-42.416796312000301</v>
      </c>
      <c r="Y396" s="16">
        <f>SUM(U395:U396)</f>
        <v>-41.463144000000291</v>
      </c>
      <c r="Z396" s="7"/>
      <c r="AA396" s="13"/>
      <c r="AB396" s="24"/>
      <c r="AC396" s="13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</row>
    <row r="397" spans="1:59" ht="13">
      <c r="A397" s="5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4"/>
      <c r="U397" s="4"/>
      <c r="V397" s="4"/>
      <c r="W397" s="4"/>
      <c r="X397" s="24"/>
      <c r="Y397" s="13"/>
      <c r="Z397" s="7"/>
      <c r="AA397" s="13"/>
      <c r="AB397" s="24"/>
      <c r="AC397" s="13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</row>
    <row r="398" spans="1:59" ht="13">
      <c r="A398" s="5" t="s">
        <v>195</v>
      </c>
      <c r="B398" s="3" t="s">
        <v>196</v>
      </c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4"/>
      <c r="U398" s="4"/>
      <c r="V398" s="4"/>
      <c r="W398" s="4"/>
      <c r="X398" s="24"/>
      <c r="Y398" s="13"/>
      <c r="Z398" s="7"/>
      <c r="AA398" s="13"/>
      <c r="AB398" s="24"/>
      <c r="AC398" s="13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</row>
    <row r="399" spans="1:59">
      <c r="A399" s="3" t="s">
        <v>16</v>
      </c>
      <c r="F399" s="7">
        <v>-0.83066399999947205</v>
      </c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4"/>
      <c r="U399" s="4">
        <f>SUM(F399:S399)</f>
        <v>-0.83066399999947205</v>
      </c>
      <c r="V399" s="4">
        <f>SUM(U399*$V$8)</f>
        <v>-1.9105271999987856E-2</v>
      </c>
      <c r="W399" s="4">
        <f>SUM(U399:V399)</f>
        <v>-0.84976927199945995</v>
      </c>
      <c r="X399" s="13"/>
      <c r="Y399" s="13"/>
      <c r="Z399" s="7"/>
      <c r="AA399" s="13"/>
      <c r="AB399" s="13"/>
      <c r="AC399" s="13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</row>
    <row r="400" spans="1:59">
      <c r="A400" s="3" t="s">
        <v>17</v>
      </c>
      <c r="F400" s="7">
        <v>-11874.64212</v>
      </c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>
        <v>269.12</v>
      </c>
      <c r="S400" s="13"/>
      <c r="T400" s="4"/>
      <c r="U400" s="4">
        <f>SUM(F400:S400)</f>
        <v>-11605.52212</v>
      </c>
      <c r="V400" s="4">
        <f>SUM(U400*$V$8)</f>
        <v>-266.92700875999998</v>
      </c>
      <c r="W400" s="4">
        <f>SUM(U400:V400)</f>
        <v>-11872.449128759999</v>
      </c>
      <c r="X400" s="25">
        <f>SUM(W399:W400)</f>
        <v>-11873.298898031999</v>
      </c>
      <c r="Y400" s="16">
        <f>SUM(U399:U400)</f>
        <v>-11606.352783999999</v>
      </c>
      <c r="Z400" s="7"/>
      <c r="AA400" s="13"/>
      <c r="AB400" s="24"/>
      <c r="AC400" s="13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</row>
    <row r="401" spans="1:59"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4"/>
      <c r="U401" s="4" t="s">
        <v>15</v>
      </c>
      <c r="V401" s="4"/>
      <c r="W401" s="4"/>
      <c r="X401" s="24"/>
      <c r="Y401" s="13"/>
      <c r="Z401" s="7"/>
      <c r="AA401" s="13"/>
      <c r="AB401" s="24"/>
      <c r="AC401" s="13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</row>
    <row r="402" spans="1:59" ht="13">
      <c r="A402" s="5" t="s">
        <v>197</v>
      </c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4"/>
      <c r="U402" s="4"/>
      <c r="V402" s="4"/>
      <c r="W402" s="4"/>
      <c r="X402" s="24"/>
      <c r="Y402" s="13"/>
      <c r="Z402" s="7"/>
      <c r="AA402" s="13"/>
      <c r="AB402" s="24"/>
      <c r="AC402" s="13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</row>
    <row r="403" spans="1:59">
      <c r="A403" s="3" t="s">
        <v>16</v>
      </c>
      <c r="F403" s="7">
        <v>-5.0040000000068266E-2</v>
      </c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4"/>
      <c r="U403" s="4">
        <f>SUM(F403:S403)</f>
        <v>-5.0040000000068266E-2</v>
      </c>
      <c r="V403" s="4">
        <f>SUM(U403*$V$8)</f>
        <v>-1.1509200000015701E-3</v>
      </c>
      <c r="W403" s="4">
        <f>SUM(U403:V403)</f>
        <v>-5.1190920000069834E-2</v>
      </c>
      <c r="X403" s="24"/>
      <c r="Y403" s="13"/>
      <c r="Z403" s="7"/>
      <c r="AA403" s="13"/>
      <c r="AB403" s="24"/>
      <c r="AC403" s="13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</row>
    <row r="404" spans="1:59">
      <c r="A404" s="3" t="s">
        <v>17</v>
      </c>
      <c r="F404" s="7">
        <v>-355.67431199999999</v>
      </c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4"/>
      <c r="U404" s="4">
        <f>SUM(F404:S404)</f>
        <v>-355.67431199999999</v>
      </c>
      <c r="V404" s="4">
        <f>SUM(U404*$V$8)</f>
        <v>-8.1805091759999993</v>
      </c>
      <c r="W404" s="4">
        <f>SUM(U404:V404)</f>
        <v>-363.85482117599997</v>
      </c>
      <c r="X404" s="25">
        <f>SUM(W403:W404)</f>
        <v>-363.90601209600004</v>
      </c>
      <c r="Y404" s="16">
        <f>SUM(U403:U404)</f>
        <v>-355.72435200000007</v>
      </c>
      <c r="Z404" s="7"/>
      <c r="AA404" s="13"/>
      <c r="AB404" s="24"/>
      <c r="AC404" s="13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</row>
    <row r="405" spans="1:59"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4"/>
      <c r="U405" s="4"/>
      <c r="V405" s="4"/>
      <c r="W405" s="4"/>
      <c r="X405" s="24"/>
      <c r="Y405" s="13"/>
      <c r="Z405" s="7"/>
      <c r="AA405" s="13"/>
      <c r="AB405" s="24"/>
      <c r="AC405" s="13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</row>
    <row r="406" spans="1:59" ht="13">
      <c r="A406" s="5" t="s">
        <v>198</v>
      </c>
      <c r="B406" s="3" t="s">
        <v>199</v>
      </c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4"/>
      <c r="U406" s="4"/>
      <c r="V406" s="4"/>
      <c r="W406" s="4"/>
      <c r="X406" s="24"/>
      <c r="Y406" s="13"/>
      <c r="Z406" s="7"/>
      <c r="AA406" s="13"/>
      <c r="AB406" s="24"/>
      <c r="AC406" s="13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</row>
    <row r="407" spans="1:59">
      <c r="A407" s="3" t="s">
        <v>16</v>
      </c>
      <c r="F407" s="13">
        <v>0</v>
      </c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4"/>
      <c r="U407" s="4">
        <f>SUM(F407:S407)</f>
        <v>0</v>
      </c>
      <c r="V407" s="4">
        <f>SUM(U407*$V$8)</f>
        <v>0</v>
      </c>
      <c r="W407" s="4">
        <f>SUM(U407:V407)</f>
        <v>0</v>
      </c>
      <c r="X407" s="24"/>
      <c r="Y407" s="13"/>
      <c r="Z407" s="7"/>
      <c r="AA407" s="13"/>
      <c r="AB407" s="24"/>
      <c r="AC407" s="13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</row>
    <row r="408" spans="1:59">
      <c r="A408" s="3" t="s">
        <v>17</v>
      </c>
      <c r="F408" s="7">
        <v>-6.6200000000000045</v>
      </c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4"/>
      <c r="U408" s="4">
        <f>SUM(F408:S408)</f>
        <v>-6.6200000000000045</v>
      </c>
      <c r="V408" s="4">
        <v>0</v>
      </c>
      <c r="W408" s="4">
        <f>SUM(U408:V408)</f>
        <v>-6.6200000000000045</v>
      </c>
      <c r="X408" s="25">
        <f>SUM(W407:W408)</f>
        <v>-6.6200000000000045</v>
      </c>
      <c r="Y408" s="16">
        <f>SUM(U407:U408)</f>
        <v>-6.6200000000000045</v>
      </c>
      <c r="Z408" s="7"/>
      <c r="AA408" s="13"/>
      <c r="AB408" s="24"/>
      <c r="AC408" s="13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</row>
    <row r="409" spans="1:59"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4"/>
      <c r="U409" s="4"/>
      <c r="V409" s="4"/>
      <c r="W409" s="4"/>
      <c r="X409" s="24"/>
      <c r="Y409" s="13"/>
      <c r="Z409" s="7"/>
      <c r="AA409" s="13"/>
      <c r="AB409" s="24"/>
      <c r="AC409" s="13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</row>
    <row r="410" spans="1:59" ht="13">
      <c r="A410" s="5" t="s">
        <v>200</v>
      </c>
      <c r="B410" s="3" t="s">
        <v>201</v>
      </c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4"/>
      <c r="U410" s="4"/>
      <c r="V410" s="4"/>
      <c r="W410" s="4"/>
      <c r="X410" s="24"/>
      <c r="Y410" s="13"/>
      <c r="Z410" s="7"/>
      <c r="AA410" s="13"/>
      <c r="AB410" s="24"/>
      <c r="AC410" s="13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</row>
    <row r="411" spans="1:59">
      <c r="A411" s="3" t="s">
        <v>16</v>
      </c>
      <c r="F411" s="7">
        <v>-2.57</v>
      </c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4"/>
      <c r="U411" s="4">
        <f>SUM(F411:S411)</f>
        <v>-2.57</v>
      </c>
      <c r="V411" s="4">
        <v>0</v>
      </c>
      <c r="W411" s="4">
        <f>SUM(U411:V411)</f>
        <v>-2.57</v>
      </c>
      <c r="X411" s="24"/>
      <c r="Y411" s="13"/>
      <c r="Z411" s="7"/>
      <c r="AA411" s="13"/>
      <c r="AB411" s="24"/>
      <c r="AC411" s="13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</row>
    <row r="412" spans="1:59">
      <c r="A412" s="3" t="s">
        <v>17</v>
      </c>
      <c r="F412" s="7">
        <v>-10.468367999999995</v>
      </c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4"/>
      <c r="U412" s="4">
        <f>SUM(F412:S412)</f>
        <v>-10.468367999999995</v>
      </c>
      <c r="V412" s="4">
        <f>SUM(U412*$V$8)</f>
        <v>-0.24077246399999988</v>
      </c>
      <c r="W412" s="4">
        <f>SUM(U412:V412)</f>
        <v>-10.709140463999994</v>
      </c>
      <c r="X412" s="25">
        <f>SUM(W411:W412)</f>
        <v>-13.279140463999994</v>
      </c>
      <c r="Y412" s="16">
        <f>SUM(U411:U412)</f>
        <v>-13.038367999999995</v>
      </c>
      <c r="Z412" s="7"/>
      <c r="AA412" s="13"/>
      <c r="AB412" s="24"/>
      <c r="AC412" s="13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</row>
    <row r="413" spans="1:59"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4"/>
      <c r="U413" s="4"/>
      <c r="V413" s="4"/>
      <c r="W413" s="4"/>
      <c r="X413" s="24"/>
      <c r="Y413" s="13"/>
      <c r="Z413" s="7"/>
      <c r="AA413" s="13"/>
      <c r="AB413" s="24"/>
      <c r="AC413" s="13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</row>
    <row r="414" spans="1:59"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4"/>
      <c r="U414" s="4"/>
      <c r="V414" s="4"/>
      <c r="W414" s="4"/>
      <c r="X414" s="24"/>
      <c r="Y414" s="13"/>
      <c r="Z414" s="7"/>
      <c r="AA414" s="13"/>
      <c r="AB414" s="24"/>
      <c r="AC414" s="13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</row>
    <row r="415" spans="1:59" ht="13">
      <c r="A415" s="5" t="s">
        <v>202</v>
      </c>
      <c r="B415" s="3" t="s">
        <v>203</v>
      </c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4"/>
      <c r="U415" s="4"/>
      <c r="V415" s="4"/>
      <c r="W415" s="4"/>
      <c r="X415" s="24"/>
      <c r="Y415" s="13"/>
      <c r="Z415" s="7"/>
      <c r="AA415" s="13"/>
      <c r="AB415" s="24"/>
      <c r="AC415" s="13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</row>
    <row r="416" spans="1:59">
      <c r="A416" s="3" t="s">
        <v>16</v>
      </c>
      <c r="F416" s="7">
        <v>-466.31275199999999</v>
      </c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>
        <v>219</v>
      </c>
      <c r="S416" s="13"/>
      <c r="T416" s="4"/>
      <c r="U416" s="4">
        <f>SUM(F416:S416)</f>
        <v>-247.31275199999999</v>
      </c>
      <c r="V416" s="4">
        <f>SUM(U416*$V$8)</f>
        <v>-5.6881932959999997</v>
      </c>
      <c r="W416" s="4">
        <f>SUM(U416:V416)</f>
        <v>-253.000945296</v>
      </c>
      <c r="X416" s="24"/>
      <c r="Y416" s="13"/>
      <c r="Z416" s="7"/>
      <c r="AA416" s="13"/>
      <c r="AB416" s="24"/>
      <c r="AC416" s="13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</row>
    <row r="417" spans="1:59">
      <c r="A417" s="3" t="s">
        <v>17</v>
      </c>
      <c r="F417" s="7">
        <v>-3.72</v>
      </c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4"/>
      <c r="U417" s="4">
        <f>SUM(F417:S417)</f>
        <v>-3.72</v>
      </c>
      <c r="V417" s="4">
        <v>0</v>
      </c>
      <c r="W417" s="4">
        <f>SUM(U417:V417)</f>
        <v>-3.72</v>
      </c>
      <c r="X417" s="25">
        <f>SUM(W416:W417)</f>
        <v>-256.72094529600002</v>
      </c>
      <c r="Y417" s="16">
        <f>SUM(U416:U417)</f>
        <v>-251.03275199999999</v>
      </c>
      <c r="Z417" s="7"/>
      <c r="AA417" s="13"/>
      <c r="AB417" s="24"/>
      <c r="AC417" s="13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</row>
    <row r="418" spans="1:59"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4"/>
      <c r="U418" s="4"/>
      <c r="V418" s="4"/>
      <c r="W418" s="4"/>
      <c r="X418" s="24"/>
      <c r="Y418" s="13"/>
      <c r="Z418" s="7"/>
      <c r="AA418" s="13"/>
      <c r="AB418" s="24"/>
      <c r="AC418" s="13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</row>
    <row r="419" spans="1:59" ht="13">
      <c r="A419" s="5" t="s">
        <v>204</v>
      </c>
      <c r="B419" s="3" t="s">
        <v>205</v>
      </c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4"/>
      <c r="U419" s="4"/>
      <c r="V419" s="4"/>
      <c r="W419" s="4"/>
      <c r="X419" s="24"/>
      <c r="Y419" s="13"/>
      <c r="Z419" s="7"/>
      <c r="AA419" s="13"/>
      <c r="AB419" s="24"/>
      <c r="AC419" s="13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</row>
    <row r="420" spans="1:59">
      <c r="A420" s="3" t="s">
        <v>16</v>
      </c>
      <c r="F420" s="13">
        <v>0</v>
      </c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4"/>
      <c r="U420" s="4">
        <f>SUM(F420:S420)</f>
        <v>0</v>
      </c>
      <c r="V420" s="4">
        <f>SUM(U420*$V$8)</f>
        <v>0</v>
      </c>
      <c r="W420" s="4">
        <f>SUM(U420:V420)</f>
        <v>0</v>
      </c>
      <c r="X420" s="24"/>
      <c r="Y420" s="13"/>
      <c r="Z420" s="7"/>
      <c r="AA420" s="13"/>
      <c r="AB420" s="24"/>
      <c r="AC420" s="13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</row>
    <row r="421" spans="1:59">
      <c r="A421" s="3" t="s">
        <v>17</v>
      </c>
      <c r="F421" s="7">
        <v>-51.290999999999997</v>
      </c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4"/>
      <c r="U421" s="4">
        <f>SUM(F421:S421)</f>
        <v>-51.290999999999997</v>
      </c>
      <c r="V421" s="4">
        <f>SUM(U421*$V$8)</f>
        <v>-1.1796929999999999</v>
      </c>
      <c r="W421" s="4">
        <f>SUM(U421:V421)</f>
        <v>-52.470692999999997</v>
      </c>
      <c r="X421" s="25">
        <f>SUM(W420:W421)</f>
        <v>-52.470692999999997</v>
      </c>
      <c r="Y421" s="16">
        <f>SUM(U420:U421)</f>
        <v>-51.290999999999997</v>
      </c>
      <c r="Z421" s="7"/>
      <c r="AA421" s="13"/>
      <c r="AB421" s="24"/>
      <c r="AC421" s="13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</row>
    <row r="422" spans="1:59"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4"/>
      <c r="U422" s="4"/>
      <c r="V422" s="4"/>
      <c r="W422" s="4"/>
      <c r="X422" s="24"/>
      <c r="Y422" s="13"/>
      <c r="Z422" s="7"/>
      <c r="AA422" s="13"/>
      <c r="AB422" s="24"/>
      <c r="AC422" s="13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</row>
    <row r="423" spans="1:59"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4"/>
      <c r="U423" s="4"/>
      <c r="V423" s="4"/>
      <c r="W423" s="4"/>
      <c r="X423" s="24"/>
      <c r="Y423" s="13"/>
      <c r="Z423" s="7"/>
      <c r="AA423" s="13"/>
      <c r="AB423" s="24"/>
      <c r="AC423" s="13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</row>
    <row r="424" spans="1:59" ht="13">
      <c r="A424" s="5" t="s">
        <v>206</v>
      </c>
      <c r="B424" s="3" t="s">
        <v>207</v>
      </c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4"/>
      <c r="U424" s="4"/>
      <c r="V424" s="4"/>
      <c r="W424" s="4"/>
      <c r="X424" s="24"/>
      <c r="Y424" s="13"/>
      <c r="Z424" s="7"/>
      <c r="AA424" s="13"/>
      <c r="AB424" s="24"/>
      <c r="AC424" s="13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</row>
    <row r="425" spans="1:59">
      <c r="A425" s="3" t="s">
        <v>16</v>
      </c>
      <c r="F425" s="7">
        <v>-2.5499999999999998</v>
      </c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4"/>
      <c r="U425" s="4">
        <f>SUM(F425:S425)</f>
        <v>-2.5499999999999998</v>
      </c>
      <c r="V425" s="4">
        <v>0</v>
      </c>
      <c r="W425" s="4">
        <f>SUM(U425:V425)</f>
        <v>-2.5499999999999998</v>
      </c>
      <c r="X425" s="24"/>
      <c r="Y425" s="13"/>
      <c r="Z425" s="7"/>
      <c r="AA425" s="13"/>
      <c r="AB425" s="24"/>
      <c r="AC425" s="13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</row>
    <row r="426" spans="1:59">
      <c r="A426" s="3" t="s">
        <v>17</v>
      </c>
      <c r="F426" s="7">
        <v>-415.22339818800003</v>
      </c>
      <c r="G426" s="13"/>
      <c r="H426" s="13">
        <v>403</v>
      </c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4"/>
      <c r="U426" s="4">
        <f>SUM(F426:S426)</f>
        <v>-12.223398188000033</v>
      </c>
      <c r="V426" s="4">
        <f>SUM(U426*$V$8)</f>
        <v>-0.28113815832400074</v>
      </c>
      <c r="W426" s="4">
        <f>SUM(U426:V426)</f>
        <v>-12.504536346324034</v>
      </c>
      <c r="X426" s="25">
        <f>SUM(W425:W426)</f>
        <v>-15.054536346324035</v>
      </c>
      <c r="Y426" s="16">
        <f>SUM(U425:U426)</f>
        <v>-14.773398188000034</v>
      </c>
      <c r="Z426" s="7"/>
      <c r="AA426" s="13"/>
      <c r="AB426" s="24"/>
      <c r="AC426" s="13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</row>
    <row r="427" spans="1:59"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4"/>
      <c r="U427" s="4"/>
      <c r="V427" s="4"/>
      <c r="W427" s="4"/>
      <c r="X427" s="24"/>
      <c r="Y427" s="13"/>
      <c r="Z427" s="7"/>
      <c r="AA427" s="13"/>
      <c r="AB427" s="24"/>
      <c r="AC427" s="13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</row>
    <row r="428" spans="1:59" ht="13">
      <c r="A428" s="5" t="s">
        <v>208</v>
      </c>
      <c r="B428" s="3" t="s">
        <v>209</v>
      </c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4"/>
      <c r="U428" s="4"/>
      <c r="V428" s="4"/>
      <c r="W428" s="4"/>
      <c r="X428" s="24"/>
      <c r="Y428" s="13"/>
      <c r="Z428" s="7"/>
      <c r="AA428" s="13"/>
      <c r="AB428" s="24"/>
      <c r="AC428" s="13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</row>
    <row r="429" spans="1:59">
      <c r="A429" s="3" t="s">
        <v>16</v>
      </c>
      <c r="F429" s="7">
        <v>-5.1631272000032917E-2</v>
      </c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4"/>
      <c r="U429" s="4">
        <f>SUM(F429:S429)</f>
        <v>-5.1631272000032917E-2</v>
      </c>
      <c r="V429" s="4">
        <f>SUM(U429*$V$8)</f>
        <v>-1.187519256000757E-3</v>
      </c>
      <c r="W429" s="4">
        <f>SUM(U429:V429)</f>
        <v>-5.2818791256033677E-2</v>
      </c>
      <c r="X429" s="24"/>
      <c r="Y429" s="13"/>
      <c r="Z429" s="7"/>
      <c r="AA429" s="13"/>
      <c r="AB429" s="24"/>
      <c r="AC429" s="13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</row>
    <row r="430" spans="1:59">
      <c r="A430" s="3" t="s">
        <v>17</v>
      </c>
      <c r="F430" s="7">
        <v>-424.02895199999995</v>
      </c>
      <c r="G430" s="13"/>
      <c r="H430" s="13">
        <v>423</v>
      </c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4"/>
      <c r="U430" s="4">
        <f>SUM(F430:S430)</f>
        <v>-1.028951999999947</v>
      </c>
      <c r="V430" s="4">
        <f>SUM(U430*$V$8)</f>
        <v>-2.3665895999998781E-2</v>
      </c>
      <c r="W430" s="4">
        <f>SUM(U430:V430)</f>
        <v>-1.0526178959999457</v>
      </c>
      <c r="X430" s="25">
        <f>SUM(W429:W430)</f>
        <v>-1.1054366872559793</v>
      </c>
      <c r="Y430" s="16">
        <f>SUM(U429:U430)</f>
        <v>-1.0805832719999799</v>
      </c>
      <c r="Z430" s="7"/>
      <c r="AA430" s="13"/>
      <c r="AB430" s="24"/>
      <c r="AC430" s="13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</row>
    <row r="431" spans="1:59"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4"/>
      <c r="U431" s="4"/>
      <c r="V431" s="4"/>
      <c r="W431" s="4"/>
      <c r="X431" s="24"/>
      <c r="Y431" s="13"/>
      <c r="Z431" s="7"/>
      <c r="AA431" s="13"/>
      <c r="AB431" s="24"/>
      <c r="AC431" s="13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</row>
    <row r="432" spans="1:59" ht="13">
      <c r="A432" s="5" t="s">
        <v>210</v>
      </c>
      <c r="B432" s="3" t="s">
        <v>211</v>
      </c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4"/>
      <c r="U432" s="4"/>
      <c r="V432" s="4"/>
      <c r="W432" s="4"/>
      <c r="X432" s="24"/>
      <c r="Y432" s="13"/>
      <c r="Z432" s="7"/>
      <c r="AA432" s="13"/>
      <c r="AB432" s="24"/>
      <c r="AC432" s="13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</row>
    <row r="433" spans="1:59">
      <c r="A433" s="3" t="s">
        <v>16</v>
      </c>
      <c r="F433" s="7">
        <v>151.75130400000057</v>
      </c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4"/>
      <c r="U433" s="4">
        <f>SUM(F433:S433)</f>
        <v>151.75130400000057</v>
      </c>
      <c r="V433" s="4">
        <f>SUM(U433*$V$8)</f>
        <v>3.4902799920000129</v>
      </c>
      <c r="W433" s="4">
        <f>SUM(U433:V433)</f>
        <v>155.24158399200059</v>
      </c>
      <c r="X433" s="24"/>
      <c r="Y433" s="7"/>
      <c r="Z433" s="7"/>
      <c r="AA433" s="13"/>
      <c r="AB433" s="24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</row>
    <row r="434" spans="1:59">
      <c r="A434" s="3" t="s">
        <v>17</v>
      </c>
      <c r="F434" s="7">
        <v>-208.35655200000051</v>
      </c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4"/>
      <c r="U434" s="4">
        <f>SUM(F434:S434)</f>
        <v>-208.35655200000051</v>
      </c>
      <c r="V434" s="4">
        <f>SUM(U434*$V$8)</f>
        <v>-4.7922006960000116</v>
      </c>
      <c r="W434" s="4">
        <f>SUM(U434:V434)</f>
        <v>-213.14875269600051</v>
      </c>
      <c r="X434" s="25">
        <f>SUM(W433:W434)</f>
        <v>-57.907168703999929</v>
      </c>
      <c r="Y434" s="36">
        <f>SUM(U433:U434)</f>
        <v>-56.605247999999932</v>
      </c>
      <c r="Z434" s="7"/>
      <c r="AA434" s="13"/>
      <c r="AB434" s="24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</row>
    <row r="435" spans="1:59"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4"/>
      <c r="U435" s="4"/>
      <c r="V435" s="4"/>
      <c r="W435" s="4"/>
      <c r="X435" s="24"/>
      <c r="Y435" s="13"/>
      <c r="Z435" s="7"/>
      <c r="AA435" s="13"/>
      <c r="AB435" s="24"/>
      <c r="AC435" s="13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</row>
    <row r="436" spans="1:59"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4"/>
      <c r="U436" s="4"/>
      <c r="V436" s="4"/>
      <c r="W436" s="4"/>
      <c r="X436" s="24"/>
      <c r="Y436" s="13"/>
      <c r="Z436" s="7"/>
      <c r="AA436" s="13"/>
      <c r="AB436" s="24"/>
      <c r="AC436" s="13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</row>
    <row r="437" spans="1:59" ht="13">
      <c r="A437" s="5" t="s">
        <v>212</v>
      </c>
      <c r="B437" s="3" t="s">
        <v>213</v>
      </c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4"/>
      <c r="U437" s="4"/>
      <c r="V437" s="4"/>
      <c r="W437" s="4"/>
      <c r="X437" s="24"/>
      <c r="Y437" s="13"/>
      <c r="Z437" s="7"/>
      <c r="AA437" s="13"/>
      <c r="AB437" s="24"/>
      <c r="AC437" s="13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</row>
    <row r="438" spans="1:59">
      <c r="A438" s="3" t="s">
        <v>114</v>
      </c>
      <c r="F438" s="7">
        <v>-23705.209007999998</v>
      </c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4"/>
      <c r="U438" s="4">
        <f>SUM(F438:S438)</f>
        <v>-23705.209007999998</v>
      </c>
      <c r="V438" s="4">
        <f>SUM(U438*$V$8)</f>
        <v>-545.21980718399993</v>
      </c>
      <c r="W438" s="4">
        <f>SUM(U438:V438)</f>
        <v>-24250.428815183997</v>
      </c>
      <c r="X438" s="24"/>
      <c r="Y438" s="13"/>
      <c r="Z438" s="7"/>
      <c r="AA438" s="13"/>
      <c r="AB438" s="24"/>
      <c r="AC438" s="13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</row>
    <row r="439" spans="1:59">
      <c r="A439" s="3" t="s">
        <v>16</v>
      </c>
      <c r="F439" s="7">
        <v>-1382.4050399999999</v>
      </c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4"/>
      <c r="U439" s="4">
        <f>SUM(F439:S439)</f>
        <v>-1382.4050399999999</v>
      </c>
      <c r="V439" s="4">
        <f>SUM(U439*$V$8)</f>
        <v>-31.795315919999997</v>
      </c>
      <c r="W439" s="4">
        <f>SUM(U439:V439)</f>
        <v>-1414.2003559199998</v>
      </c>
      <c r="X439" s="24"/>
      <c r="Y439" s="13"/>
      <c r="Z439" s="7"/>
      <c r="AA439" s="13"/>
      <c r="AB439" s="24"/>
      <c r="AC439" s="13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</row>
    <row r="440" spans="1:59">
      <c r="A440" s="3" t="s">
        <v>134</v>
      </c>
      <c r="F440" s="7">
        <v>-8830.1284560000004</v>
      </c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4"/>
      <c r="U440" s="4">
        <f>SUM(F440:S440)</f>
        <v>-8830.1284560000004</v>
      </c>
      <c r="V440" s="4">
        <f>SUM(U440*$V$8)</f>
        <v>-203.092954488</v>
      </c>
      <c r="W440" s="4">
        <f>SUM(U440:V440)</f>
        <v>-9033.2214104880004</v>
      </c>
      <c r="X440" s="24"/>
      <c r="Y440" s="13"/>
      <c r="Z440" s="7"/>
      <c r="AA440" s="13"/>
      <c r="AB440" s="24"/>
      <c r="AC440" s="13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</row>
    <row r="441" spans="1:59">
      <c r="A441" s="3" t="s">
        <v>17</v>
      </c>
      <c r="F441" s="7">
        <v>-47.578032</v>
      </c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4"/>
      <c r="U441" s="4">
        <f>SUM(F441:S441)</f>
        <v>-47.578032</v>
      </c>
      <c r="V441" s="4">
        <f>SUM(U441*$V$8)</f>
        <v>-1.0942947359999999</v>
      </c>
      <c r="W441" s="4">
        <f>SUM(U441:V441)</f>
        <v>-48.672326736000002</v>
      </c>
      <c r="X441" s="25">
        <f>SUM(W438:W441)</f>
        <v>-34746.522908327992</v>
      </c>
      <c r="Y441" s="16">
        <f>SUM(U438:U441)</f>
        <v>-33965.320535999999</v>
      </c>
      <c r="Z441" s="7"/>
      <c r="AA441" s="13"/>
      <c r="AB441" s="24"/>
      <c r="AC441" s="13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</row>
    <row r="442" spans="1:59"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4"/>
      <c r="U442" s="4"/>
      <c r="V442" s="4"/>
      <c r="W442" s="4"/>
      <c r="X442" s="24"/>
      <c r="Y442" s="13"/>
      <c r="Z442" s="7"/>
      <c r="AA442" s="13"/>
      <c r="AB442" s="24"/>
      <c r="AC442" s="13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</row>
    <row r="443" spans="1:59"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4"/>
      <c r="U443" s="4"/>
      <c r="V443" s="4"/>
      <c r="W443" s="4"/>
      <c r="X443" s="24"/>
      <c r="Y443" s="13"/>
      <c r="Z443" s="7"/>
      <c r="AA443" s="13"/>
      <c r="AB443" s="24"/>
      <c r="AC443" s="13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</row>
    <row r="444" spans="1:59" ht="13">
      <c r="A444" s="5" t="s">
        <v>214</v>
      </c>
      <c r="B444" s="3" t="s">
        <v>215</v>
      </c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4"/>
      <c r="U444" s="4"/>
      <c r="V444" s="4"/>
      <c r="W444" s="4"/>
      <c r="X444" s="24"/>
      <c r="Y444" s="13"/>
      <c r="Z444" s="7"/>
      <c r="AA444" s="13"/>
      <c r="AB444" s="24"/>
      <c r="AC444" s="13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</row>
    <row r="445" spans="1:59">
      <c r="A445" s="3" t="s">
        <v>16</v>
      </c>
      <c r="F445" s="7">
        <v>-2057.254488</v>
      </c>
      <c r="G445" s="13"/>
      <c r="H445" s="13">
        <v>1363</v>
      </c>
      <c r="I445" s="13"/>
      <c r="J445" s="13"/>
      <c r="K445" s="13"/>
      <c r="L445" s="13"/>
      <c r="M445" s="13"/>
      <c r="N445" s="13">
        <v>682</v>
      </c>
      <c r="O445" s="13"/>
      <c r="P445" s="13"/>
      <c r="Q445" s="13"/>
      <c r="R445" s="13"/>
      <c r="S445" s="13"/>
      <c r="T445" s="4"/>
      <c r="U445" s="4">
        <f>SUM(F445:S445)</f>
        <v>-12.254488000000038</v>
      </c>
      <c r="V445" s="4">
        <f>SUM(U445*$V$8)</f>
        <v>-0.28185322400000085</v>
      </c>
      <c r="W445" s="4">
        <f>SUM(U445:V445)</f>
        <v>-12.536341224000038</v>
      </c>
      <c r="X445" s="24"/>
      <c r="Y445" s="13"/>
      <c r="Z445" s="7"/>
      <c r="AA445" s="13"/>
      <c r="AB445" s="24"/>
      <c r="AC445" s="13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</row>
    <row r="446" spans="1:59">
      <c r="A446" s="3" t="s">
        <v>17</v>
      </c>
      <c r="F446" s="13">
        <v>0</v>
      </c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4"/>
      <c r="U446" s="4">
        <f>SUM(F446:S446)</f>
        <v>0</v>
      </c>
      <c r="V446" s="4">
        <f>SUM(U446*$V$8)</f>
        <v>0</v>
      </c>
      <c r="W446" s="4">
        <f>SUM(U446:V446)</f>
        <v>0</v>
      </c>
      <c r="X446" s="25">
        <f>SUM(W445:W446)</f>
        <v>-12.536341224000038</v>
      </c>
      <c r="Y446" s="36">
        <f>SUM(U445:U446)</f>
        <v>-12.254488000000038</v>
      </c>
      <c r="Z446" s="7"/>
      <c r="AA446" s="13"/>
      <c r="AB446" s="24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</row>
    <row r="447" spans="1:59"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4"/>
      <c r="U447" s="4"/>
      <c r="V447" s="4"/>
      <c r="W447" s="4"/>
      <c r="X447" s="24"/>
      <c r="Y447" s="13"/>
      <c r="Z447" s="7"/>
      <c r="AA447" s="13"/>
      <c r="AB447" s="24"/>
      <c r="AC447" s="13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</row>
    <row r="448" spans="1:59"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4"/>
      <c r="U448" s="4"/>
      <c r="V448" s="4"/>
      <c r="W448" s="4"/>
      <c r="X448" s="24"/>
      <c r="Y448" s="13"/>
      <c r="Z448" s="7"/>
      <c r="AA448" s="13"/>
      <c r="AB448" s="24"/>
      <c r="AC448" s="13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</row>
    <row r="449" spans="1:59"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4"/>
      <c r="U449" s="4"/>
      <c r="V449" s="4"/>
      <c r="W449" s="4"/>
      <c r="X449" s="24"/>
      <c r="Y449" s="13"/>
      <c r="Z449" s="7"/>
      <c r="AA449" s="13"/>
      <c r="AB449" s="24"/>
      <c r="AC449" s="13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</row>
    <row r="450" spans="1:59" ht="13">
      <c r="A450" s="5" t="s">
        <v>216</v>
      </c>
      <c r="B450" s="3" t="s">
        <v>217</v>
      </c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4"/>
      <c r="U450" s="4"/>
      <c r="V450" s="4"/>
      <c r="W450" s="4"/>
      <c r="X450" s="24"/>
      <c r="Y450" s="13"/>
      <c r="Z450" s="7"/>
      <c r="AA450" s="13"/>
      <c r="AB450" s="24"/>
      <c r="AC450" s="13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</row>
    <row r="451" spans="1:59">
      <c r="A451" s="3" t="s">
        <v>16</v>
      </c>
      <c r="F451" s="7">
        <v>-1691.57</v>
      </c>
      <c r="G451" s="13"/>
      <c r="H451" s="13"/>
      <c r="I451" s="13"/>
      <c r="J451" s="13"/>
      <c r="K451" s="13"/>
      <c r="L451" s="13"/>
      <c r="M451" s="13"/>
      <c r="N451" s="13">
        <v>1068.3900000000001</v>
      </c>
      <c r="O451" s="13"/>
      <c r="P451" s="13"/>
      <c r="Q451" s="13"/>
      <c r="R451" s="13"/>
      <c r="S451" s="13"/>
      <c r="T451" s="4"/>
      <c r="U451" s="4">
        <f>SUM(F451:S451)</f>
        <v>-623.17999999999984</v>
      </c>
      <c r="V451" s="4">
        <f>SUM(U451*$V$8)</f>
        <v>-14.333139999999997</v>
      </c>
      <c r="W451" s="4">
        <f>SUM(U451:V451)</f>
        <v>-637.51313999999979</v>
      </c>
      <c r="X451" s="24"/>
      <c r="Y451" s="13"/>
      <c r="Z451" s="7"/>
      <c r="AA451" s="13"/>
      <c r="AB451" s="24"/>
      <c r="AC451" s="13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</row>
    <row r="452" spans="1:59">
      <c r="A452" s="3" t="s">
        <v>17</v>
      </c>
      <c r="F452" s="7">
        <v>-268.04000000000002</v>
      </c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4"/>
      <c r="U452" s="4">
        <f>SUM(F452:S452)</f>
        <v>-268.04000000000002</v>
      </c>
      <c r="V452" s="4">
        <f>SUM(U452*$V$8)</f>
        <v>-6.1649200000000004</v>
      </c>
      <c r="W452" s="4">
        <f>SUM(U452:V452)</f>
        <v>-274.20492000000002</v>
      </c>
      <c r="X452" s="25">
        <f>SUM(W451:W452)</f>
        <v>-911.71805999999981</v>
      </c>
      <c r="Y452" s="36">
        <f>SUM(U451:U452)</f>
        <v>-891.2199999999998</v>
      </c>
      <c r="Z452" s="7"/>
      <c r="AA452" s="13"/>
      <c r="AB452" s="24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</row>
    <row r="453" spans="1:59"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4"/>
      <c r="U453" s="4"/>
      <c r="V453" s="4"/>
      <c r="W453" s="4"/>
      <c r="X453" s="24"/>
      <c r="Y453" s="13"/>
      <c r="Z453" s="7"/>
      <c r="AA453" s="13"/>
      <c r="AB453" s="24"/>
      <c r="AC453" s="13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</row>
    <row r="454" spans="1:59"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4"/>
      <c r="U454" s="4"/>
      <c r="V454" s="4"/>
      <c r="W454" s="4"/>
      <c r="X454" s="24"/>
      <c r="Y454" s="13"/>
      <c r="Z454" s="7"/>
      <c r="AA454" s="13"/>
      <c r="AB454" s="24"/>
      <c r="AC454" s="13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</row>
    <row r="455" spans="1:59" ht="13">
      <c r="A455" s="5" t="s">
        <v>218</v>
      </c>
      <c r="B455" s="3" t="s">
        <v>219</v>
      </c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4"/>
      <c r="U455" s="4"/>
      <c r="V455" s="4"/>
      <c r="W455" s="4"/>
      <c r="X455" s="24"/>
      <c r="Y455" s="13"/>
      <c r="Z455" s="7"/>
      <c r="AA455" s="13"/>
      <c r="AB455" s="24"/>
      <c r="AC455" s="13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</row>
    <row r="456" spans="1:59">
      <c r="A456" s="3" t="s">
        <v>16</v>
      </c>
      <c r="F456" s="7">
        <v>-77.930000000000007</v>
      </c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4"/>
      <c r="U456" s="4">
        <f>SUM(F456:S456)</f>
        <v>-77.930000000000007</v>
      </c>
      <c r="V456" s="4">
        <f>SUM(U456*$V$8)</f>
        <v>-1.7923900000000001</v>
      </c>
      <c r="W456" s="4">
        <f>SUM(U456:V456)</f>
        <v>-79.722390000000004</v>
      </c>
      <c r="X456" s="24"/>
      <c r="Y456" s="13"/>
      <c r="Z456" s="7"/>
      <c r="AA456" s="13"/>
      <c r="AB456" s="24"/>
      <c r="AC456" s="13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</row>
    <row r="457" spans="1:59">
      <c r="A457" s="3" t="s">
        <v>17</v>
      </c>
      <c r="F457" s="7">
        <v>-7.0056000000050064E-2</v>
      </c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4"/>
      <c r="U457" s="4">
        <f>SUM(F457:S457)</f>
        <v>-7.0056000000050064E-2</v>
      </c>
      <c r="V457" s="4">
        <f>SUM(U457*$V$8)</f>
        <v>-1.6112880000011514E-3</v>
      </c>
      <c r="W457" s="4">
        <f>SUM(U457:V457)</f>
        <v>-7.1667288000051219E-2</v>
      </c>
      <c r="X457" s="25">
        <f>SUM(W456:W457)</f>
        <v>-79.794057288000062</v>
      </c>
      <c r="Y457" s="16">
        <f>SUM(U456:U457)</f>
        <v>-78.000056000000058</v>
      </c>
      <c r="Z457" s="7"/>
      <c r="AA457" s="13"/>
      <c r="AB457" s="24"/>
      <c r="AC457" s="13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</row>
    <row r="458" spans="1:59"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4"/>
      <c r="U458" s="4"/>
      <c r="V458" s="4"/>
      <c r="W458" s="4"/>
      <c r="X458" s="24"/>
      <c r="Y458" s="13"/>
      <c r="Z458" s="7"/>
      <c r="AA458" s="13"/>
      <c r="AB458" s="24"/>
      <c r="AC458" s="13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</row>
    <row r="459" spans="1:59"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4"/>
      <c r="U459" s="4"/>
      <c r="V459" s="4"/>
      <c r="W459" s="4"/>
      <c r="X459" s="24"/>
      <c r="Y459" s="13"/>
      <c r="Z459" s="7"/>
      <c r="AA459" s="13"/>
      <c r="AB459" s="24"/>
      <c r="AC459" s="13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</row>
    <row r="460" spans="1:59" ht="13">
      <c r="A460" s="5" t="s">
        <v>220</v>
      </c>
      <c r="B460" s="3" t="s">
        <v>221</v>
      </c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4"/>
      <c r="U460" s="4"/>
      <c r="V460" s="4"/>
      <c r="W460" s="4"/>
      <c r="X460" s="24"/>
      <c r="Y460" s="13"/>
      <c r="Z460" s="7"/>
      <c r="AA460" s="13"/>
      <c r="AB460" s="24"/>
      <c r="AC460" s="13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</row>
    <row r="461" spans="1:59">
      <c r="A461" s="3" t="s">
        <v>16</v>
      </c>
      <c r="F461" s="7">
        <v>-513.79</v>
      </c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4"/>
      <c r="U461" s="4">
        <f>SUM(F461:S461)</f>
        <v>-513.79</v>
      </c>
      <c r="V461" s="4">
        <f>SUM(U461*$V$8)</f>
        <v>-11.817169999999999</v>
      </c>
      <c r="W461" s="4">
        <f>SUM(U461:V461)</f>
        <v>-525.60717</v>
      </c>
      <c r="X461" s="24"/>
      <c r="Y461" s="13"/>
      <c r="Z461" s="7"/>
      <c r="AA461" s="13"/>
      <c r="AB461" s="24"/>
      <c r="AC461" s="13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</row>
    <row r="462" spans="1:59">
      <c r="A462" s="3" t="s">
        <v>17</v>
      </c>
      <c r="F462" s="7">
        <v>-730.72</v>
      </c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4"/>
      <c r="U462" s="4">
        <f>SUM(F462:S462)</f>
        <v>-730.72</v>
      </c>
      <c r="V462" s="4">
        <f>SUM(U462*$V$8)</f>
        <v>-16.806560000000001</v>
      </c>
      <c r="W462" s="4">
        <f>SUM(U462:V462)</f>
        <v>-747.52656000000002</v>
      </c>
      <c r="X462" s="25">
        <f>SUM(W461:W462)</f>
        <v>-1273.13373</v>
      </c>
      <c r="Y462" s="16">
        <f>SUM(U461:U462)</f>
        <v>-1244.51</v>
      </c>
      <c r="Z462" s="7"/>
      <c r="AA462" s="13"/>
      <c r="AB462" s="24"/>
      <c r="AC462" s="13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</row>
    <row r="463" spans="1:59" ht="13">
      <c r="A463" s="5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4"/>
      <c r="U463" s="4"/>
      <c r="V463" s="4"/>
      <c r="W463" s="4"/>
      <c r="X463" s="24"/>
      <c r="Y463" s="13"/>
      <c r="Z463" s="7"/>
      <c r="AA463" s="13"/>
      <c r="AB463" s="24"/>
      <c r="AC463" s="13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</row>
    <row r="464" spans="1:59" ht="13">
      <c r="A464" s="5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4"/>
      <c r="U464" s="4"/>
      <c r="V464" s="4"/>
      <c r="W464" s="4"/>
      <c r="X464" s="24"/>
      <c r="Y464" s="13"/>
      <c r="Z464" s="7"/>
      <c r="AA464" s="13"/>
      <c r="AB464" s="24"/>
      <c r="AC464" s="13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</row>
    <row r="465" spans="1:59" ht="13">
      <c r="A465" s="5" t="s">
        <v>222</v>
      </c>
      <c r="B465" s="3" t="s">
        <v>223</v>
      </c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4"/>
      <c r="U465" s="4"/>
      <c r="V465" s="4"/>
      <c r="W465" s="4"/>
      <c r="X465" s="24"/>
      <c r="Y465" s="13"/>
      <c r="Z465" s="7"/>
      <c r="AA465" s="13"/>
      <c r="AB465" s="24"/>
      <c r="AC465" s="13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</row>
    <row r="466" spans="1:59">
      <c r="A466" s="3" t="s">
        <v>16</v>
      </c>
      <c r="F466" s="7">
        <v>-1027.5999999999999</v>
      </c>
      <c r="G466" s="13"/>
      <c r="H466" s="13"/>
      <c r="I466" s="13"/>
      <c r="J466" s="13"/>
      <c r="K466" s="13"/>
      <c r="L466" s="13"/>
      <c r="M466" s="13"/>
      <c r="N466" s="13">
        <v>234.86</v>
      </c>
      <c r="O466" s="13"/>
      <c r="P466" s="13"/>
      <c r="Q466" s="13"/>
      <c r="R466" s="13"/>
      <c r="S466" s="13"/>
      <c r="T466" s="4"/>
      <c r="U466" s="4">
        <f>SUM(F466:S466)</f>
        <v>-792.7399999999999</v>
      </c>
      <c r="V466" s="4">
        <f>SUM(U466*$V$8)</f>
        <v>-18.233019999999996</v>
      </c>
      <c r="W466" s="4">
        <f>SUM(U466:V466)</f>
        <v>-810.97301999999991</v>
      </c>
      <c r="X466" s="24"/>
      <c r="Y466" s="13"/>
      <c r="Z466" s="7"/>
      <c r="AA466" s="13"/>
      <c r="AB466" s="24"/>
      <c r="AC466" s="13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</row>
    <row r="467" spans="1:59">
      <c r="A467" s="3" t="s">
        <v>17</v>
      </c>
      <c r="F467" s="7">
        <v>-1461.44</v>
      </c>
      <c r="G467" s="13"/>
      <c r="H467" s="13"/>
      <c r="I467" s="13"/>
      <c r="J467" s="13"/>
      <c r="K467" s="13"/>
      <c r="L467" s="13"/>
      <c r="M467" s="13"/>
      <c r="N467" s="13">
        <v>1461.44</v>
      </c>
      <c r="O467" s="13"/>
      <c r="P467" s="13"/>
      <c r="Q467" s="13"/>
      <c r="R467" s="13"/>
      <c r="S467" s="13">
        <v>0</v>
      </c>
      <c r="T467" s="4"/>
      <c r="U467" s="4">
        <f>SUM(F467:S467)</f>
        <v>0</v>
      </c>
      <c r="V467" s="4">
        <f>SUM(U467*$V$8)</f>
        <v>0</v>
      </c>
      <c r="W467" s="4">
        <f>SUM(U467:V467)</f>
        <v>0</v>
      </c>
      <c r="X467" s="25">
        <f>SUM(W466:W467)</f>
        <v>-810.97301999999991</v>
      </c>
      <c r="Y467" s="16">
        <f>SUM(U466:U467)</f>
        <v>-792.7399999999999</v>
      </c>
      <c r="Z467" s="7"/>
      <c r="AA467" s="13"/>
      <c r="AB467" s="24"/>
      <c r="AC467" s="13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</row>
    <row r="468" spans="1:59" ht="13">
      <c r="A468" s="5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4"/>
      <c r="U468" s="4"/>
      <c r="V468" s="4"/>
      <c r="W468" s="4"/>
      <c r="X468" s="24"/>
      <c r="Y468" s="13"/>
      <c r="Z468" s="7"/>
      <c r="AA468" s="13"/>
      <c r="AB468" s="24"/>
      <c r="AC468" s="13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</row>
    <row r="469" spans="1:59" ht="13">
      <c r="A469" s="5" t="s">
        <v>224</v>
      </c>
      <c r="B469" s="3" t="s">
        <v>225</v>
      </c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4"/>
      <c r="U469" s="4"/>
      <c r="V469" s="4"/>
      <c r="W469" s="4"/>
      <c r="X469" s="24"/>
      <c r="Y469" s="13"/>
      <c r="Z469" s="7"/>
      <c r="AA469" s="13"/>
      <c r="AB469" s="24"/>
      <c r="AC469" s="13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</row>
    <row r="470" spans="1:59">
      <c r="A470" s="3" t="s">
        <v>16</v>
      </c>
      <c r="F470" s="7">
        <v>-513.79</v>
      </c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4"/>
      <c r="U470" s="4">
        <f>SUM(F470:S470)</f>
        <v>-513.79</v>
      </c>
      <c r="V470" s="4">
        <f>SUM(U470*$V$8)</f>
        <v>-11.817169999999999</v>
      </c>
      <c r="W470" s="4">
        <f>SUM(U470:V470)</f>
        <v>-525.60717</v>
      </c>
      <c r="X470" s="24"/>
      <c r="Y470" s="13"/>
      <c r="Z470" s="7"/>
      <c r="AA470" s="13"/>
      <c r="AB470" s="24"/>
      <c r="AC470" s="13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</row>
    <row r="471" spans="1:59">
      <c r="A471" s="3" t="s">
        <v>17</v>
      </c>
      <c r="F471" s="7">
        <v>-730.72</v>
      </c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4"/>
      <c r="U471" s="4">
        <f>SUM(F471:S471)</f>
        <v>-730.72</v>
      </c>
      <c r="V471" s="4">
        <f>SUM(U471*$V$8)</f>
        <v>-16.806560000000001</v>
      </c>
      <c r="W471" s="4">
        <f>SUM(U471:V471)</f>
        <v>-747.52656000000002</v>
      </c>
      <c r="X471" s="25">
        <f>SUM(W470:W471)</f>
        <v>-1273.13373</v>
      </c>
      <c r="Y471" s="16">
        <f>SUM(U470:U471)</f>
        <v>-1244.51</v>
      </c>
      <c r="Z471" s="7"/>
      <c r="AA471" s="13"/>
      <c r="AB471" s="24"/>
      <c r="AC471" s="13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</row>
    <row r="472" spans="1:59" ht="13">
      <c r="A472" s="5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4"/>
      <c r="U472" s="4"/>
      <c r="V472" s="4"/>
      <c r="W472" s="4"/>
      <c r="X472" s="24"/>
      <c r="Y472" s="13"/>
      <c r="Z472" s="7"/>
      <c r="AA472" s="13"/>
      <c r="AB472" s="24"/>
      <c r="AC472" s="13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</row>
    <row r="473" spans="1:59" ht="13">
      <c r="A473" s="5" t="s">
        <v>226</v>
      </c>
      <c r="B473" s="3" t="s">
        <v>227</v>
      </c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4"/>
      <c r="U473" s="4"/>
      <c r="V473" s="4"/>
      <c r="W473" s="4"/>
      <c r="X473" s="24"/>
      <c r="Y473" s="13"/>
      <c r="Z473" s="7"/>
      <c r="AA473" s="13"/>
      <c r="AB473" s="24"/>
      <c r="AC473" s="13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</row>
    <row r="474" spans="1:59">
      <c r="A474" s="3" t="s">
        <v>16</v>
      </c>
      <c r="F474" s="7">
        <v>-1829.01</v>
      </c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4"/>
      <c r="U474" s="4">
        <f>SUM(F474:S474)</f>
        <v>-1829.01</v>
      </c>
      <c r="V474" s="4">
        <f>SUM(U474*$V$8)</f>
        <v>-42.067230000000002</v>
      </c>
      <c r="W474" s="4">
        <f>SUM(U474:V474)</f>
        <v>-1871.0772300000001</v>
      </c>
      <c r="X474" s="25">
        <f>SUM(W474)</f>
        <v>-1871.0772300000001</v>
      </c>
      <c r="Y474" s="16">
        <f>SUM(U473:U474)</f>
        <v>-1829.01</v>
      </c>
      <c r="Z474" s="7"/>
      <c r="AA474" s="13"/>
      <c r="AB474" s="24"/>
      <c r="AC474" s="13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</row>
    <row r="475" spans="1:59">
      <c r="A475" s="3" t="s">
        <v>228</v>
      </c>
      <c r="F475" s="7">
        <v>0</v>
      </c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4"/>
      <c r="U475" s="4">
        <f>SUM(F475:S475)</f>
        <v>0</v>
      </c>
      <c r="V475" s="4">
        <f>SUM(U475*$V$8)</f>
        <v>0</v>
      </c>
      <c r="W475" s="4">
        <f>SUM(U475:V475)</f>
        <v>0</v>
      </c>
      <c r="X475" s="24">
        <f>SUM(W475)</f>
        <v>0</v>
      </c>
      <c r="Y475" s="16">
        <f>SUM(U474:U475)</f>
        <v>-1829.01</v>
      </c>
      <c r="Z475" s="7"/>
      <c r="AA475" s="13"/>
      <c r="AB475" s="24"/>
      <c r="AC475" s="13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</row>
    <row r="476" spans="1:59">
      <c r="F476" s="7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4"/>
      <c r="U476" s="4"/>
      <c r="V476" s="4"/>
      <c r="W476" s="4"/>
      <c r="X476" s="24"/>
      <c r="Y476" s="16"/>
      <c r="Z476" s="7"/>
      <c r="AA476" s="13"/>
      <c r="AB476" s="24"/>
      <c r="AC476" s="13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</row>
    <row r="477" spans="1:59" ht="13">
      <c r="A477" s="5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4"/>
      <c r="U477" s="4"/>
      <c r="V477" s="4"/>
      <c r="W477" s="4"/>
      <c r="X477" s="24"/>
      <c r="Y477" s="13"/>
      <c r="Z477" s="7"/>
      <c r="AA477" s="13"/>
      <c r="AB477" s="24"/>
      <c r="AC477" s="13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</row>
    <row r="478" spans="1:59" ht="13">
      <c r="A478" s="5" t="s">
        <v>229</v>
      </c>
      <c r="B478" s="3" t="s">
        <v>230</v>
      </c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4"/>
      <c r="U478" s="4"/>
      <c r="V478" s="4"/>
      <c r="W478" s="4"/>
      <c r="X478" s="24"/>
      <c r="Y478" s="13"/>
      <c r="Z478" s="7"/>
      <c r="AA478" s="13"/>
      <c r="AB478" s="24"/>
      <c r="AC478" s="13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</row>
    <row r="479" spans="1:59">
      <c r="A479" s="3" t="s">
        <v>16</v>
      </c>
      <c r="F479" s="7">
        <v>-6134.92</v>
      </c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>
        <v>3406</v>
      </c>
      <c r="S479" s="13"/>
      <c r="T479" s="4"/>
      <c r="U479" s="4">
        <f>SUM(F479:S479)</f>
        <v>-2728.92</v>
      </c>
      <c r="V479" s="4">
        <f>SUM(U479*$V$8)</f>
        <v>-62.765160000000002</v>
      </c>
      <c r="W479" s="4">
        <f>SUM(U479:V479)</f>
        <v>-2791.68516</v>
      </c>
      <c r="X479" s="24"/>
      <c r="Y479" s="13"/>
      <c r="Z479" s="7"/>
      <c r="AA479" s="13"/>
      <c r="AB479" s="24"/>
      <c r="AC479" s="13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</row>
    <row r="480" spans="1:59">
      <c r="A480" s="3" t="s">
        <v>41</v>
      </c>
      <c r="F480" s="7">
        <v>-3213.32</v>
      </c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4"/>
      <c r="U480" s="4">
        <f>SUM(F480:S480)</f>
        <v>-3213.32</v>
      </c>
      <c r="V480" s="4">
        <f>SUM(U480*$V$8)</f>
        <v>-73.906360000000006</v>
      </c>
      <c r="W480" s="4">
        <f>SUM(U480:V480)</f>
        <v>-3287.2263600000001</v>
      </c>
      <c r="X480" s="25">
        <f>SUM(W479:W480)</f>
        <v>-6078.9115199999997</v>
      </c>
      <c r="Y480" s="16">
        <f>SUM(U479:U480)</f>
        <v>-5942.24</v>
      </c>
      <c r="Z480" s="7"/>
      <c r="AA480" s="13"/>
      <c r="AB480" s="24"/>
      <c r="AC480" s="13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</row>
    <row r="481" spans="1:59" ht="13">
      <c r="A481" s="5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4"/>
      <c r="U481" s="4"/>
      <c r="V481" s="4"/>
      <c r="W481" s="4"/>
      <c r="X481" s="24"/>
      <c r="Y481" s="13"/>
      <c r="Z481" s="7"/>
      <c r="AA481" s="13"/>
      <c r="AB481" s="24"/>
      <c r="AC481" s="13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</row>
    <row r="482" spans="1:59" ht="13">
      <c r="A482" s="5" t="s">
        <v>231</v>
      </c>
      <c r="B482" s="3" t="s">
        <v>232</v>
      </c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4"/>
      <c r="U482" s="4"/>
      <c r="V482" s="4"/>
      <c r="W482" s="4"/>
      <c r="X482" s="24"/>
      <c r="Y482" s="13"/>
      <c r="Z482" s="7"/>
      <c r="AA482" s="13"/>
      <c r="AB482" s="24"/>
      <c r="AC482" s="13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</row>
    <row r="483" spans="1:59">
      <c r="A483" s="3" t="s">
        <v>16</v>
      </c>
      <c r="F483" s="7">
        <v>-511.24</v>
      </c>
      <c r="G483" s="13"/>
      <c r="H483" s="13"/>
      <c r="I483" s="13"/>
      <c r="J483" s="13"/>
      <c r="K483" s="13">
        <v>510.83</v>
      </c>
      <c r="L483" s="13"/>
      <c r="M483" s="13"/>
      <c r="N483" s="13"/>
      <c r="O483" s="13"/>
      <c r="P483" s="13"/>
      <c r="Q483" s="13"/>
      <c r="R483" s="13"/>
      <c r="S483" s="13"/>
      <c r="T483" s="4"/>
      <c r="U483" s="4">
        <f>SUM(F483:S483)</f>
        <v>-0.41000000000002501</v>
      </c>
      <c r="V483" s="4">
        <f>SUM(U483*$V$8)</f>
        <v>-9.4300000000005751E-3</v>
      </c>
      <c r="W483" s="4">
        <f>SUM(U483:V483)</f>
        <v>-0.41943000000002556</v>
      </c>
      <c r="X483" s="24"/>
      <c r="Y483" s="13"/>
      <c r="Z483" s="7"/>
      <c r="AA483" s="13"/>
      <c r="AB483" s="24"/>
      <c r="AC483" s="13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</row>
    <row r="484" spans="1:59">
      <c r="A484" s="3" t="s">
        <v>17</v>
      </c>
      <c r="F484" s="7">
        <v>-727.09</v>
      </c>
      <c r="G484" s="13"/>
      <c r="H484" s="13"/>
      <c r="I484" s="13"/>
      <c r="J484" s="13"/>
      <c r="K484" s="13">
        <v>726.17</v>
      </c>
      <c r="L484" s="13"/>
      <c r="M484" s="13"/>
      <c r="N484" s="13"/>
      <c r="O484" s="13"/>
      <c r="P484" s="13"/>
      <c r="Q484" s="13"/>
      <c r="R484" s="13"/>
      <c r="S484" s="13"/>
      <c r="T484" s="4"/>
      <c r="U484" s="4">
        <f>SUM(F484:S484)</f>
        <v>-0.92000000000007276</v>
      </c>
      <c r="V484" s="4">
        <f>SUM(U484*$V$8)</f>
        <v>-2.1160000000001674E-2</v>
      </c>
      <c r="W484" s="4">
        <f>SUM(U484:V484)</f>
        <v>-0.94116000000007438</v>
      </c>
      <c r="X484" s="25">
        <f>SUM(W483:W484)</f>
        <v>-1.3605900000000999</v>
      </c>
      <c r="Y484" s="16">
        <f>SUM(U483:U484)</f>
        <v>-1.3300000000000978</v>
      </c>
      <c r="Z484" s="7"/>
      <c r="AA484" s="13"/>
      <c r="AB484" s="24"/>
      <c r="AC484" s="13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</row>
    <row r="485" spans="1:59" ht="13">
      <c r="A485" s="5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4"/>
      <c r="U485" s="4"/>
      <c r="V485" s="4"/>
      <c r="W485" s="4"/>
      <c r="X485" s="24"/>
      <c r="Y485" s="13"/>
      <c r="Z485" s="7"/>
      <c r="AA485" s="13"/>
      <c r="AB485" s="24"/>
      <c r="AC485" s="13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</row>
    <row r="486" spans="1:59" ht="13">
      <c r="A486" s="5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4"/>
      <c r="U486" s="4"/>
      <c r="V486" s="4"/>
      <c r="W486" s="4"/>
      <c r="X486" s="24"/>
      <c r="Y486" s="13"/>
      <c r="Z486" s="7"/>
      <c r="AA486" s="13"/>
      <c r="AB486" s="24"/>
      <c r="AC486" s="13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</row>
    <row r="487" spans="1:59" ht="13">
      <c r="A487" s="5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4"/>
      <c r="U487" s="4"/>
      <c r="V487" s="4"/>
      <c r="W487" s="4"/>
      <c r="X487" s="24"/>
      <c r="Y487" s="13"/>
      <c r="Z487" s="7"/>
      <c r="AA487" s="13"/>
      <c r="AB487" s="24"/>
      <c r="AC487" s="13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</row>
    <row r="488" spans="1:59" ht="13">
      <c r="A488" s="5" t="s">
        <v>233</v>
      </c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4"/>
      <c r="U488" s="4"/>
      <c r="V488" s="4"/>
      <c r="W488" s="4"/>
      <c r="X488" s="24"/>
      <c r="Y488" s="13"/>
      <c r="Z488" s="7"/>
      <c r="AA488" s="13"/>
      <c r="AB488" s="24"/>
      <c r="AC488" s="13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</row>
    <row r="489" spans="1:59">
      <c r="A489" s="3" t="s">
        <v>114</v>
      </c>
      <c r="F489" s="7">
        <v>-23169.18</v>
      </c>
      <c r="G489" s="13"/>
      <c r="H489" s="13">
        <v>1053.1400000000001</v>
      </c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4"/>
      <c r="U489" s="4">
        <f>SUM(F489:S489)</f>
        <v>-22116.04</v>
      </c>
      <c r="V489" s="4">
        <f>SUM(U489*$V$8)</f>
        <v>-508.66892000000001</v>
      </c>
      <c r="W489" s="4">
        <f>SUM(U489:V489)</f>
        <v>-22624.708920000001</v>
      </c>
      <c r="X489" s="24"/>
      <c r="Y489" s="13"/>
      <c r="Z489" s="7"/>
      <c r="AA489" s="13"/>
      <c r="AB489" s="24"/>
      <c r="AC489" s="13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</row>
    <row r="490" spans="1:59">
      <c r="A490" s="3" t="s">
        <v>16</v>
      </c>
      <c r="F490" s="3">
        <v>0</v>
      </c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4"/>
      <c r="U490" s="4">
        <f>SUM(F490:S490)</f>
        <v>0</v>
      </c>
      <c r="V490" s="4">
        <f>SUM(U490*$V$8)</f>
        <v>0</v>
      </c>
      <c r="W490" s="4">
        <f>SUM(U490:V490)</f>
        <v>0</v>
      </c>
      <c r="Y490" s="13"/>
      <c r="Z490" s="4" t="s">
        <v>234</v>
      </c>
      <c r="AA490" s="13"/>
      <c r="AB490" s="4"/>
      <c r="AC490" s="13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</row>
    <row r="491" spans="1:59">
      <c r="A491" s="3" t="s">
        <v>17</v>
      </c>
      <c r="F491" s="7">
        <v>0</v>
      </c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4"/>
      <c r="U491" s="4">
        <f>SUM(F491:S491)</f>
        <v>0</v>
      </c>
      <c r="V491" s="4">
        <f>SUM(U491*$V$8)</f>
        <v>0</v>
      </c>
      <c r="W491" s="4">
        <f>SUM(U491:V491)</f>
        <v>0</v>
      </c>
      <c r="X491" s="25">
        <f>SUM(W489:W491)</f>
        <v>-22624.708920000001</v>
      </c>
      <c r="Y491" s="16">
        <f>SUM(U489:U491)</f>
        <v>-22116.04</v>
      </c>
      <c r="Z491" s="7"/>
      <c r="AA491" s="13"/>
      <c r="AB491" s="24"/>
      <c r="AC491" s="13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</row>
    <row r="492" spans="1:59" ht="13">
      <c r="A492" s="5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4"/>
      <c r="U492" s="4"/>
      <c r="V492" s="4"/>
      <c r="W492" s="4"/>
      <c r="X492" s="24"/>
      <c r="Y492" s="13"/>
      <c r="Z492" s="7"/>
      <c r="AA492" s="13"/>
      <c r="AB492" s="24"/>
      <c r="AC492" s="13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</row>
    <row r="493" spans="1:59" ht="13">
      <c r="A493" s="5" t="s">
        <v>235</v>
      </c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4"/>
      <c r="U493" s="4"/>
      <c r="V493" s="4"/>
      <c r="W493" s="4"/>
      <c r="X493" s="24"/>
      <c r="Y493" s="13"/>
      <c r="Z493" s="7"/>
      <c r="AA493" s="13"/>
      <c r="AB493" s="24"/>
      <c r="AC493" s="13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</row>
    <row r="494" spans="1:59">
      <c r="A494" s="3" t="s">
        <v>16</v>
      </c>
      <c r="F494" s="7">
        <v>-13377.27</v>
      </c>
      <c r="G494" s="13">
        <v>7580</v>
      </c>
      <c r="H494" s="13">
        <f>SUM(-7580+263.51)</f>
        <v>-7316.49</v>
      </c>
      <c r="I494" s="13"/>
      <c r="J494" s="13"/>
      <c r="K494" s="13"/>
      <c r="L494" s="13"/>
      <c r="M494" s="13"/>
      <c r="N494" s="13"/>
      <c r="O494" s="13"/>
      <c r="P494" s="13"/>
      <c r="Q494" s="13"/>
      <c r="R494" s="13">
        <v>6489.65</v>
      </c>
      <c r="S494" s="13"/>
      <c r="T494" s="4"/>
      <c r="U494" s="4">
        <f>SUM(F494:S494)</f>
        <v>-6624.1100000000006</v>
      </c>
      <c r="V494" s="4">
        <f>SUM(U494*$V$8)</f>
        <v>-152.35453000000001</v>
      </c>
      <c r="W494" s="4">
        <f>SUM(U494:V494)</f>
        <v>-6776.4645300000002</v>
      </c>
      <c r="X494" s="24"/>
      <c r="Y494" s="13"/>
      <c r="Z494" s="7"/>
      <c r="AA494" s="13"/>
      <c r="AB494" s="24"/>
      <c r="AC494" s="13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</row>
    <row r="495" spans="1:59">
      <c r="A495" s="3" t="s">
        <v>17</v>
      </c>
      <c r="F495" s="13">
        <v>0</v>
      </c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4"/>
      <c r="U495" s="4">
        <f>SUM(F495:S495)</f>
        <v>0</v>
      </c>
      <c r="V495" s="4">
        <f>SUM(U495*$V$8)</f>
        <v>0</v>
      </c>
      <c r="W495" s="4">
        <f>SUM(U495:V495)</f>
        <v>0</v>
      </c>
      <c r="X495" s="25">
        <f>SUM(W494:W495)</f>
        <v>-6776.4645300000002</v>
      </c>
      <c r="Y495" s="16">
        <f>SUM(U494:U495)</f>
        <v>-6624.1100000000006</v>
      </c>
      <c r="Z495" s="7"/>
      <c r="AA495" s="13"/>
      <c r="AB495" s="24"/>
      <c r="AC495" s="13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</row>
    <row r="496" spans="1:59" ht="13">
      <c r="A496" s="5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4"/>
      <c r="U496" s="4"/>
      <c r="V496" s="4"/>
      <c r="W496" s="4"/>
      <c r="X496" s="24"/>
      <c r="Y496" s="13"/>
      <c r="Z496" s="7"/>
      <c r="AA496" s="13"/>
      <c r="AB496" s="24"/>
      <c r="AC496" s="13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</row>
    <row r="497" spans="1:59" ht="13">
      <c r="A497" s="5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4"/>
      <c r="U497" s="4"/>
      <c r="V497" s="4"/>
      <c r="W497" s="4"/>
      <c r="Y497" s="13"/>
      <c r="Z497" s="7"/>
      <c r="AA497" s="13"/>
      <c r="AB497" s="4"/>
      <c r="AC497" s="13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</row>
    <row r="498" spans="1:59" ht="13">
      <c r="A498" s="5" t="s">
        <v>236</v>
      </c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4"/>
      <c r="U498" s="4"/>
      <c r="V498" s="4"/>
      <c r="W498" s="4"/>
      <c r="X498" s="24"/>
      <c r="Y498" s="13"/>
      <c r="Z498" s="7"/>
      <c r="AA498" s="13"/>
      <c r="AB498" s="24"/>
      <c r="AC498" s="13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</row>
    <row r="499" spans="1:59">
      <c r="A499" s="3" t="s">
        <v>16</v>
      </c>
      <c r="F499" s="7">
        <v>-3520.66</v>
      </c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>
        <v>1500</v>
      </c>
      <c r="R499" s="13"/>
      <c r="S499" s="13"/>
      <c r="T499" s="4"/>
      <c r="U499" s="4">
        <f>SUM(F499:S499)</f>
        <v>-2020.6599999999999</v>
      </c>
      <c r="V499" s="4">
        <f>SUM(U499*$V$8)</f>
        <v>-46.475179999999995</v>
      </c>
      <c r="W499" s="4">
        <f>SUM(U499:V499)</f>
        <v>-2067.1351799999998</v>
      </c>
      <c r="X499" s="24"/>
      <c r="Y499" s="13"/>
      <c r="Z499" s="7"/>
      <c r="AA499" s="13"/>
      <c r="AB499" s="24"/>
      <c r="AC499" s="13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</row>
    <row r="500" spans="1:59">
      <c r="A500" s="3" t="s">
        <v>17</v>
      </c>
      <c r="F500" s="13">
        <v>0</v>
      </c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4"/>
      <c r="U500" s="4">
        <f>SUM(F500:S500)</f>
        <v>0</v>
      </c>
      <c r="V500" s="4">
        <f>SUM(U500*$V$8)</f>
        <v>0</v>
      </c>
      <c r="W500" s="4">
        <f>SUM(U500:V500)</f>
        <v>0</v>
      </c>
      <c r="X500" s="25">
        <f>SUM(W499:W500)</f>
        <v>-2067.1351799999998</v>
      </c>
      <c r="Y500" s="16">
        <f>SUM(U499:U500)</f>
        <v>-2020.6599999999999</v>
      </c>
      <c r="Z500" s="7"/>
      <c r="AA500" s="13"/>
      <c r="AB500" s="24"/>
      <c r="AC500" s="13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</row>
    <row r="501" spans="1:59" ht="13">
      <c r="A501" s="5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4"/>
      <c r="U501" s="4"/>
      <c r="V501" s="4"/>
      <c r="W501" s="4"/>
      <c r="X501" s="24"/>
      <c r="Y501" s="13"/>
      <c r="Z501" s="7"/>
      <c r="AA501" s="13"/>
      <c r="AB501" s="24"/>
      <c r="AC501" s="13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</row>
    <row r="502" spans="1:59" ht="13">
      <c r="A502" s="5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4"/>
      <c r="U502" s="4"/>
      <c r="V502" s="4"/>
      <c r="W502" s="4"/>
      <c r="X502" s="24"/>
      <c r="Y502" s="13"/>
      <c r="Z502" s="7"/>
      <c r="AA502" s="13"/>
      <c r="AB502" s="24"/>
      <c r="AC502" s="13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</row>
    <row r="503" spans="1:59" ht="13">
      <c r="A503" s="5" t="s">
        <v>237</v>
      </c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4"/>
      <c r="U503" s="4"/>
      <c r="V503" s="4"/>
      <c r="W503" s="4"/>
      <c r="X503" s="24"/>
      <c r="Y503" s="13"/>
      <c r="Z503" s="7"/>
      <c r="AA503" s="13"/>
      <c r="AB503" s="24"/>
      <c r="AC503" s="13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</row>
    <row r="504" spans="1:59">
      <c r="A504" s="3" t="s">
        <v>16</v>
      </c>
      <c r="F504" s="7">
        <v>-513.79</v>
      </c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>
        <v>513.79</v>
      </c>
      <c r="S504" s="13"/>
      <c r="T504" s="4"/>
      <c r="U504" s="4">
        <f>SUM(F504:S504)</f>
        <v>0</v>
      </c>
      <c r="V504" s="4">
        <f>SUM(U504*$V$8)</f>
        <v>0</v>
      </c>
      <c r="W504" s="4">
        <f>SUM(U504:V504)</f>
        <v>0</v>
      </c>
      <c r="X504" s="24"/>
      <c r="Y504" s="13"/>
      <c r="Z504" s="7"/>
      <c r="AA504" s="13"/>
      <c r="AB504" s="24"/>
      <c r="AC504" s="13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</row>
    <row r="505" spans="1:59">
      <c r="A505" s="3" t="s">
        <v>17</v>
      </c>
      <c r="F505" s="7">
        <v>-730.72</v>
      </c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>
        <v>230.72</v>
      </c>
      <c r="S505" s="13"/>
      <c r="T505" s="4"/>
      <c r="U505" s="4">
        <f>SUM(F505:S505)</f>
        <v>-500</v>
      </c>
      <c r="V505" s="4">
        <f>SUM(U505*$V$8)</f>
        <v>-11.5</v>
      </c>
      <c r="W505" s="4">
        <f>SUM(U505:V505)</f>
        <v>-511.5</v>
      </c>
      <c r="X505" s="25">
        <f>SUM(W504:W505)</f>
        <v>-511.5</v>
      </c>
      <c r="Y505" s="16">
        <f>SUM(U504:U505)</f>
        <v>-500</v>
      </c>
      <c r="Z505" s="7"/>
      <c r="AA505" s="13"/>
      <c r="AB505" s="24"/>
      <c r="AC505" s="13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</row>
    <row r="506" spans="1:59" ht="13">
      <c r="A506" s="5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4"/>
      <c r="U506" s="4"/>
      <c r="V506" s="4"/>
      <c r="W506" s="4"/>
      <c r="X506" s="24"/>
      <c r="Y506" s="13"/>
      <c r="Z506" s="7"/>
      <c r="AA506" s="13"/>
      <c r="AB506" s="24"/>
      <c r="AC506" s="13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</row>
    <row r="507" spans="1:59" ht="13">
      <c r="A507" s="5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4"/>
      <c r="U507" s="4"/>
      <c r="V507" s="4"/>
      <c r="W507" s="4"/>
      <c r="X507" s="24"/>
      <c r="Y507" s="13"/>
      <c r="Z507" s="7"/>
      <c r="AA507" s="13"/>
      <c r="AB507" s="24"/>
      <c r="AC507" s="13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</row>
    <row r="508" spans="1:59" ht="13">
      <c r="A508" s="5" t="s">
        <v>238</v>
      </c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4"/>
      <c r="U508" s="4"/>
      <c r="V508" s="4"/>
      <c r="W508" s="4"/>
      <c r="X508" s="24"/>
      <c r="Y508" s="13"/>
      <c r="Z508" s="7"/>
      <c r="AA508" s="13"/>
      <c r="AB508" s="24"/>
      <c r="AC508" s="13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</row>
    <row r="509" spans="1:59">
      <c r="A509" s="3" t="s">
        <v>16</v>
      </c>
      <c r="F509" s="7">
        <v>-513.79</v>
      </c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4"/>
      <c r="U509" s="4">
        <f>SUM(F509:S509)</f>
        <v>-513.79</v>
      </c>
      <c r="V509" s="4">
        <f>SUM(U509*$V$8)</f>
        <v>-11.817169999999999</v>
      </c>
      <c r="W509" s="4">
        <f>SUM(U509:V509)</f>
        <v>-525.60717</v>
      </c>
      <c r="X509" s="24"/>
      <c r="Y509" s="13"/>
      <c r="Z509" s="7"/>
      <c r="AA509" s="13"/>
      <c r="AB509" s="24"/>
      <c r="AC509" s="13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</row>
    <row r="510" spans="1:59">
      <c r="A510" s="3" t="s">
        <v>17</v>
      </c>
      <c r="F510" s="7">
        <v>-730.72</v>
      </c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4"/>
      <c r="U510" s="4">
        <f>SUM(F510:S510)</f>
        <v>-730.72</v>
      </c>
      <c r="V510" s="4">
        <f>SUM(U510*$V$8)</f>
        <v>-16.806560000000001</v>
      </c>
      <c r="W510" s="4">
        <f>SUM(U510:V510)</f>
        <v>-747.52656000000002</v>
      </c>
      <c r="X510" s="25">
        <f>SUM(W509:W510)</f>
        <v>-1273.13373</v>
      </c>
      <c r="Y510" s="16">
        <f>SUM(U509:U510)</f>
        <v>-1244.51</v>
      </c>
      <c r="Z510" s="7"/>
      <c r="AA510" s="13"/>
      <c r="AB510" s="24"/>
      <c r="AC510" s="13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</row>
    <row r="511" spans="1:59" ht="13">
      <c r="A511" s="5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4"/>
      <c r="U511" s="4"/>
      <c r="V511" s="4"/>
      <c r="W511" s="4"/>
      <c r="X511" s="24"/>
      <c r="Y511" s="13"/>
      <c r="Z511" s="7"/>
      <c r="AA511" s="13"/>
      <c r="AB511" s="24"/>
      <c r="AC511" s="13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</row>
    <row r="512" spans="1:59" ht="13">
      <c r="A512" s="5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4"/>
      <c r="U512" s="4"/>
      <c r="V512" s="4"/>
      <c r="W512" s="4"/>
      <c r="X512" s="24"/>
      <c r="Y512" s="13"/>
      <c r="Z512" s="7"/>
      <c r="AA512" s="13"/>
      <c r="AB512" s="24"/>
      <c r="AC512" s="13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</row>
    <row r="513" spans="1:59"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4"/>
      <c r="U513" s="4"/>
      <c r="V513" s="4"/>
      <c r="W513" s="4"/>
      <c r="X513" s="24"/>
      <c r="Y513" s="13"/>
      <c r="Z513" s="7"/>
      <c r="AA513" s="13"/>
      <c r="AB513" s="24"/>
      <c r="AC513" s="13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</row>
    <row r="514" spans="1:59"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4"/>
      <c r="U514" s="4"/>
      <c r="V514" s="4"/>
      <c r="W514" s="4"/>
      <c r="X514" s="24"/>
      <c r="Y514" s="13"/>
      <c r="Z514" s="7"/>
      <c r="AA514" s="13"/>
      <c r="AB514" s="24"/>
      <c r="AC514" s="13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</row>
    <row r="515" spans="1:59" ht="15.5">
      <c r="A515" s="35" t="s">
        <v>239</v>
      </c>
      <c r="B515" s="3" t="s">
        <v>240</v>
      </c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4"/>
      <c r="U515" s="4"/>
      <c r="V515" s="4"/>
      <c r="W515" s="4"/>
      <c r="X515" s="24"/>
      <c r="Y515" s="13"/>
      <c r="Z515" s="7"/>
      <c r="AA515" s="13"/>
      <c r="AB515" s="24"/>
      <c r="AC515" s="13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</row>
    <row r="516" spans="1:59">
      <c r="A516" s="3" t="s">
        <v>16</v>
      </c>
      <c r="F516" s="7">
        <v>-513.79</v>
      </c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4"/>
      <c r="U516" s="4">
        <f>SUM(F516:S516)</f>
        <v>-513.79</v>
      </c>
      <c r="V516" s="4">
        <f>SUM(U516*$V$8)</f>
        <v>-11.817169999999999</v>
      </c>
      <c r="W516" s="4">
        <f>SUM(U516:V516)</f>
        <v>-525.60717</v>
      </c>
      <c r="X516" s="24"/>
      <c r="Y516" s="13"/>
      <c r="Z516" s="7"/>
      <c r="AA516" s="13"/>
      <c r="AB516" s="24"/>
      <c r="AC516" s="13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</row>
    <row r="517" spans="1:59">
      <c r="A517" s="3" t="s">
        <v>17</v>
      </c>
      <c r="F517" s="7">
        <v>-730.72</v>
      </c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4"/>
      <c r="U517" s="4">
        <f>SUM(F517:S517)</f>
        <v>-730.72</v>
      </c>
      <c r="V517" s="4">
        <f>SUM(U517*$V$8)</f>
        <v>-16.806560000000001</v>
      </c>
      <c r="W517" s="4">
        <f>SUM(U517:V517)</f>
        <v>-747.52656000000002</v>
      </c>
      <c r="X517" s="25">
        <f>SUM(W516:W517)</f>
        <v>-1273.13373</v>
      </c>
      <c r="Y517" s="16">
        <f>SUM(U516:U517)</f>
        <v>-1244.51</v>
      </c>
      <c r="Z517" s="7"/>
      <c r="AA517" s="13"/>
      <c r="AB517" s="24"/>
      <c r="AC517" s="13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</row>
    <row r="518" spans="1:59"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4"/>
      <c r="U518" s="4"/>
      <c r="V518" s="4"/>
      <c r="W518" s="4"/>
      <c r="X518" s="24"/>
      <c r="Y518" s="13"/>
      <c r="Z518" s="7"/>
      <c r="AA518" s="13"/>
      <c r="AB518" s="24"/>
      <c r="AC518" s="13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</row>
    <row r="519" spans="1:59"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4"/>
      <c r="U519" s="4"/>
      <c r="V519" s="4"/>
      <c r="W519" s="4"/>
      <c r="X519" s="24"/>
      <c r="Y519" s="13"/>
      <c r="Z519" s="7"/>
      <c r="AA519" s="13"/>
      <c r="AB519" s="24"/>
      <c r="AC519" s="13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</row>
    <row r="520" spans="1:59" ht="13">
      <c r="A520" s="26" t="s">
        <v>241</v>
      </c>
      <c r="B520" s="3" t="s">
        <v>242</v>
      </c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4"/>
      <c r="U520" s="4"/>
      <c r="V520" s="4"/>
      <c r="W520" s="4"/>
      <c r="X520" s="24"/>
      <c r="Y520" s="13"/>
      <c r="Z520" s="7"/>
      <c r="AA520" s="13"/>
      <c r="AB520" s="24"/>
      <c r="AC520" s="13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</row>
    <row r="521" spans="1:59">
      <c r="A521" s="3">
        <v>9731</v>
      </c>
      <c r="F521" s="7">
        <v>-4952.82</v>
      </c>
      <c r="G521" s="13"/>
      <c r="H521" s="13"/>
      <c r="I521" s="13"/>
      <c r="J521" s="13"/>
      <c r="K521" s="13"/>
      <c r="L521" s="13"/>
      <c r="M521" s="13">
        <v>4952.82</v>
      </c>
      <c r="N521" s="13"/>
      <c r="O521" s="13"/>
      <c r="P521" s="13"/>
      <c r="Q521" s="13"/>
      <c r="R521" s="13"/>
      <c r="S521" s="13"/>
      <c r="T521" s="4"/>
      <c r="U521" s="4">
        <f>SUM(F521:S521)</f>
        <v>0</v>
      </c>
      <c r="V521" s="4">
        <f>SUM(U521*$V$8)</f>
        <v>0</v>
      </c>
      <c r="W521" s="4">
        <f>SUM(U521:V521)</f>
        <v>0</v>
      </c>
      <c r="X521" s="24"/>
      <c r="Y521" s="13"/>
      <c r="Z521" s="7"/>
      <c r="AA521" s="13"/>
      <c r="AB521" s="24"/>
      <c r="AC521" s="13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</row>
    <row r="522" spans="1:59">
      <c r="A522" s="3" t="s">
        <v>16</v>
      </c>
      <c r="F522" s="7"/>
      <c r="G522" s="13"/>
      <c r="H522" s="13"/>
      <c r="I522" s="13"/>
      <c r="J522" s="13"/>
      <c r="K522" s="13"/>
      <c r="L522" s="13"/>
      <c r="M522" s="13">
        <v>-2044.74</v>
      </c>
      <c r="N522" s="13"/>
      <c r="O522" s="13"/>
      <c r="P522" s="37"/>
      <c r="Q522" s="13"/>
      <c r="R522" s="13"/>
      <c r="S522" s="13"/>
      <c r="T522" s="4"/>
      <c r="U522" s="4">
        <f t="shared" ref="U522:U523" si="72">SUM(F522:S522)</f>
        <v>-2044.74</v>
      </c>
      <c r="V522" s="4">
        <f t="shared" ref="V522:V523" si="73">SUM(U522*$V$8)</f>
        <v>-47.029020000000003</v>
      </c>
      <c r="W522" s="4">
        <f>SUM(U522:V522)</f>
        <v>-2091.7690200000002</v>
      </c>
      <c r="X522" s="24"/>
      <c r="Y522" s="13"/>
      <c r="Z522" s="7"/>
      <c r="AA522" s="13"/>
      <c r="AB522" s="24"/>
      <c r="AC522" s="13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</row>
    <row r="523" spans="1:59">
      <c r="A523" s="3" t="s">
        <v>17</v>
      </c>
      <c r="F523" s="7"/>
      <c r="G523" s="13"/>
      <c r="H523" s="13"/>
      <c r="I523" s="13"/>
      <c r="J523" s="13"/>
      <c r="K523" s="13"/>
      <c r="L523" s="13"/>
      <c r="M523" s="13">
        <v>-2908.08</v>
      </c>
      <c r="N523" s="13"/>
      <c r="O523" s="13"/>
      <c r="P523" s="37"/>
      <c r="Q523" s="13"/>
      <c r="R523" s="13"/>
      <c r="S523" s="13"/>
      <c r="T523" s="4"/>
      <c r="U523" s="4">
        <f t="shared" si="72"/>
        <v>-2908.08</v>
      </c>
      <c r="V523" s="4">
        <f t="shared" si="73"/>
        <v>-66.885840000000002</v>
      </c>
      <c r="W523" s="4">
        <f>SUM(U523:V523)</f>
        <v>-2974.9658399999998</v>
      </c>
      <c r="X523" s="25">
        <f>SUM(W522:W523)</f>
        <v>-5066.7348600000005</v>
      </c>
      <c r="Y523" s="13"/>
      <c r="Z523" s="7"/>
      <c r="AA523" s="13"/>
      <c r="AB523" s="24"/>
      <c r="AC523" s="13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</row>
    <row r="524" spans="1:59"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4"/>
      <c r="U524" s="4"/>
      <c r="V524" s="4"/>
      <c r="W524" s="4"/>
      <c r="X524" s="24"/>
      <c r="Y524" s="13"/>
      <c r="Z524" s="7"/>
      <c r="AA524" s="13"/>
      <c r="AB524" s="24"/>
      <c r="AC524" s="13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</row>
    <row r="525" spans="1:59"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4"/>
      <c r="U525" s="4"/>
      <c r="V525" s="4"/>
      <c r="W525" s="4"/>
      <c r="X525" s="24"/>
      <c r="Y525" s="13"/>
      <c r="Z525" s="7"/>
      <c r="AA525" s="13"/>
      <c r="AB525" s="24"/>
      <c r="AC525" s="13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</row>
    <row r="526" spans="1:59" ht="15.5">
      <c r="A526" s="35" t="s">
        <v>243</v>
      </c>
      <c r="B526" s="3" t="s">
        <v>244</v>
      </c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4"/>
      <c r="U526" s="4"/>
      <c r="V526" s="4"/>
      <c r="W526" s="4"/>
      <c r="X526" s="24"/>
      <c r="Y526" s="13"/>
      <c r="Z526" s="7"/>
      <c r="AA526" s="13"/>
      <c r="AB526" s="24"/>
      <c r="AC526" s="13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</row>
    <row r="527" spans="1:59">
      <c r="A527" s="3" t="s">
        <v>16</v>
      </c>
      <c r="F527" s="7">
        <v>-511.24</v>
      </c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4"/>
      <c r="U527" s="4">
        <f>SUM(F527:S527)</f>
        <v>-511.24</v>
      </c>
      <c r="V527" s="4">
        <f>SUM(U527*$V$8)</f>
        <v>-11.758520000000001</v>
      </c>
      <c r="W527" s="4">
        <f t="shared" ref="W527:W528" si="74">SUM(U527:V527)</f>
        <v>-522.99851999999998</v>
      </c>
      <c r="X527" s="24"/>
      <c r="Y527" s="13"/>
      <c r="Z527" s="7"/>
      <c r="AA527" s="13"/>
      <c r="AB527" s="24"/>
      <c r="AC527" s="13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</row>
    <row r="528" spans="1:59">
      <c r="A528" s="3" t="s">
        <v>17</v>
      </c>
      <c r="F528" s="7">
        <v>-727.09</v>
      </c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4"/>
      <c r="U528" s="4">
        <f>SUM(F528:S528)</f>
        <v>-727.09</v>
      </c>
      <c r="V528" s="4">
        <f>SUM(U528*$V$8)</f>
        <v>-16.72307</v>
      </c>
      <c r="W528" s="4">
        <f t="shared" si="74"/>
        <v>-743.81307000000004</v>
      </c>
      <c r="X528" s="25">
        <f>SUM(W527:W528)</f>
        <v>-1266.81159</v>
      </c>
      <c r="Y528" s="16">
        <f>SUM(U527:U528)</f>
        <v>-1238.33</v>
      </c>
      <c r="Z528" s="7"/>
      <c r="AA528" s="13"/>
      <c r="AB528" s="24"/>
      <c r="AC528" s="13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</row>
    <row r="529" spans="1:59"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4"/>
      <c r="U529" s="4"/>
      <c r="V529" s="4"/>
      <c r="W529" s="4"/>
      <c r="X529" s="24"/>
      <c r="Y529" s="13"/>
      <c r="Z529" s="7"/>
      <c r="AA529" s="13"/>
      <c r="AB529" s="24"/>
      <c r="AC529" s="13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</row>
    <row r="530" spans="1:59"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4"/>
      <c r="U530" s="4"/>
      <c r="V530" s="4"/>
      <c r="W530" s="4"/>
      <c r="X530" s="24"/>
      <c r="Y530" s="13"/>
      <c r="Z530" s="7"/>
      <c r="AA530" s="13"/>
      <c r="AB530" s="24"/>
      <c r="AC530" s="13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</row>
    <row r="531" spans="1:59"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4"/>
      <c r="U531" s="4"/>
      <c r="V531" s="4"/>
      <c r="W531" s="4"/>
      <c r="X531" s="24"/>
      <c r="Y531" s="13"/>
      <c r="Z531" s="7"/>
      <c r="AA531" s="13"/>
      <c r="AB531" s="24"/>
      <c r="AC531" s="13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</row>
    <row r="532" spans="1:59"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4"/>
      <c r="U532" s="4"/>
      <c r="V532" s="4"/>
      <c r="W532" s="4"/>
      <c r="X532" s="24"/>
      <c r="Y532" s="13"/>
      <c r="Z532" s="7"/>
      <c r="AA532" s="13"/>
      <c r="AB532" s="24"/>
      <c r="AC532" s="13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</row>
    <row r="533" spans="1:59" ht="13">
      <c r="A533" s="5" t="s">
        <v>245</v>
      </c>
      <c r="B533" s="3" t="s">
        <v>246</v>
      </c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4"/>
      <c r="U533" s="4"/>
      <c r="V533" s="4"/>
      <c r="W533" s="4"/>
      <c r="X533" s="24"/>
      <c r="Y533" s="13"/>
      <c r="Z533" s="7"/>
      <c r="AA533" s="13"/>
      <c r="AB533" s="24"/>
      <c r="AC533" s="13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</row>
    <row r="534" spans="1:59">
      <c r="A534" s="3" t="s">
        <v>16</v>
      </c>
      <c r="F534" s="7">
        <v>-511.19</v>
      </c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4"/>
      <c r="U534" s="4">
        <f t="shared" ref="U534:U535" si="75">SUM(F534:S534)</f>
        <v>-511.19</v>
      </c>
      <c r="V534" s="4">
        <f>SUM(U534*$V$8)</f>
        <v>-11.75737</v>
      </c>
      <c r="W534" s="4">
        <f t="shared" ref="W534:W535" si="76">SUM(U534:V534)</f>
        <v>-522.94736999999998</v>
      </c>
      <c r="X534" s="24"/>
      <c r="Y534" s="13"/>
      <c r="Z534" s="7"/>
      <c r="AA534" s="13"/>
      <c r="AB534" s="24"/>
      <c r="AC534" s="13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</row>
    <row r="535" spans="1:59">
      <c r="A535" s="3" t="s">
        <v>17</v>
      </c>
      <c r="F535" s="7">
        <v>-727.02</v>
      </c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4"/>
      <c r="U535" s="4">
        <f t="shared" si="75"/>
        <v>-727.02</v>
      </c>
      <c r="V535" s="4">
        <f>SUM(U535*$V$8)</f>
        <v>-16.72146</v>
      </c>
      <c r="W535" s="4">
        <f t="shared" si="76"/>
        <v>-743.74145999999996</v>
      </c>
      <c r="X535" s="25">
        <f>SUM(W534:W535)</f>
        <v>-1266.6888300000001</v>
      </c>
      <c r="Y535" s="16">
        <f>SUM(U534:U535)</f>
        <v>-1238.21</v>
      </c>
      <c r="Z535" s="7"/>
      <c r="AA535" s="13"/>
      <c r="AB535" s="24"/>
      <c r="AC535" s="13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</row>
    <row r="536" spans="1:59"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4"/>
      <c r="U536" s="4"/>
      <c r="V536" s="4"/>
      <c r="W536" s="4"/>
      <c r="X536" s="24"/>
      <c r="Y536" s="13"/>
      <c r="Z536" s="7"/>
      <c r="AA536" s="13"/>
      <c r="AB536" s="24"/>
      <c r="AC536" s="13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</row>
    <row r="537" spans="1:59" ht="13">
      <c r="A537" s="5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7"/>
      <c r="U537" s="13"/>
      <c r="V537" s="13"/>
      <c r="W537" s="13"/>
      <c r="X537" s="24"/>
      <c r="Y537" s="13"/>
      <c r="Z537" s="7"/>
      <c r="AA537" s="13"/>
      <c r="AB537" s="24"/>
      <c r="AC537" s="13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</row>
    <row r="538" spans="1:59" ht="13">
      <c r="A538" s="5"/>
      <c r="F538" s="13">
        <f>SUM(F9:F537)</f>
        <v>-915938.93346145982</v>
      </c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7"/>
      <c r="U538" s="13"/>
      <c r="V538" s="13"/>
      <c r="W538" s="13">
        <f>SUM(W9:W537)</f>
        <v>-845453.95125107386</v>
      </c>
      <c r="X538" s="38">
        <f>SUM(X9:X537)</f>
        <v>-845453.95125107351</v>
      </c>
      <c r="Y538" s="38">
        <f>SUM(Y9:Y537)</f>
        <v>-648574.39346145978</v>
      </c>
      <c r="Z538" s="7"/>
      <c r="AA538" s="38"/>
      <c r="AB538" s="38"/>
      <c r="AC538" s="38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</row>
    <row r="539" spans="1:59" ht="13">
      <c r="A539" s="5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7"/>
      <c r="U539" s="13"/>
      <c r="V539" s="13"/>
      <c r="W539" s="7"/>
      <c r="X539" s="24"/>
      <c r="Y539" s="7"/>
      <c r="Z539" s="7"/>
      <c r="AA539" s="7"/>
      <c r="AB539" s="24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</row>
    <row r="540" spans="1:59">
      <c r="F540" s="13">
        <f>SUM(F538)</f>
        <v>-915938.93346145982</v>
      </c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7"/>
      <c r="U540" s="13">
        <f>SUM(U9:U539)</f>
        <v>-826448.57346145983</v>
      </c>
      <c r="V540" s="39">
        <f>SUM(V9:V539)</f>
        <v>-19005.377789613587</v>
      </c>
      <c r="W540" s="7">
        <f>SUM(U540:V540)</f>
        <v>-845453.95125107339</v>
      </c>
      <c r="X540" s="24" t="s">
        <v>15</v>
      </c>
      <c r="Y540" s="7"/>
      <c r="Z540" s="7"/>
      <c r="AA540" s="7"/>
      <c r="AB540" s="24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</row>
    <row r="541" spans="1:59">
      <c r="F541" s="13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13"/>
      <c r="V541" s="13"/>
      <c r="W541" s="7"/>
      <c r="X541" s="24"/>
      <c r="Y541" s="7"/>
      <c r="Z541" s="7"/>
      <c r="AA541" s="7"/>
      <c r="AB541" s="24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</row>
    <row r="542" spans="1:59">
      <c r="E542" s="3"/>
      <c r="F542" s="13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13"/>
      <c r="V542" s="7"/>
      <c r="W542" s="7"/>
      <c r="X542" s="24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</row>
    <row r="543" spans="1:59">
      <c r="E543" s="3"/>
      <c r="F543" s="13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13"/>
      <c r="V543" s="7"/>
      <c r="W543" s="7"/>
      <c r="X543" s="24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</row>
    <row r="544" spans="1:59">
      <c r="E544" s="3"/>
      <c r="F544" s="13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13"/>
      <c r="V544" s="7"/>
      <c r="W544" s="7"/>
      <c r="X544" s="24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</row>
    <row r="545" spans="5:59">
      <c r="E545" s="3"/>
      <c r="F545" s="13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13"/>
      <c r="V545" s="7"/>
      <c r="W545" s="7"/>
      <c r="X545" s="24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</row>
    <row r="546" spans="5:59">
      <c r="E546" s="3"/>
      <c r="F546" s="13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13"/>
      <c r="V546" s="7"/>
      <c r="W546" s="7"/>
      <c r="X546" s="24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</row>
    <row r="547" spans="5:59">
      <c r="E547" s="3"/>
      <c r="F547" s="13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13"/>
      <c r="V547" s="7"/>
      <c r="W547" s="7"/>
      <c r="X547" s="24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</row>
    <row r="548" spans="5:59">
      <c r="E548" s="3"/>
      <c r="F548" s="13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13"/>
      <c r="V548" s="7"/>
      <c r="W548" s="7"/>
      <c r="X548" s="24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</row>
    <row r="549" spans="5:59">
      <c r="E549" s="3"/>
      <c r="F549" s="13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13"/>
      <c r="V549" s="7"/>
      <c r="W549" s="7"/>
      <c r="X549" s="24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</row>
    <row r="550" spans="5:59">
      <c r="E550" s="3"/>
      <c r="F550" s="13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13"/>
      <c r="V550" s="7"/>
      <c r="W550" s="7"/>
      <c r="X550" s="24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</row>
    <row r="551" spans="5:59">
      <c r="E551" s="3"/>
      <c r="F551" s="13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13"/>
      <c r="V551" s="7"/>
      <c r="W551" s="13"/>
      <c r="X551" s="24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</row>
    <row r="552" spans="5:59">
      <c r="E552" s="3"/>
      <c r="F552" s="13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13"/>
      <c r="V552" s="7"/>
      <c r="W552" s="13"/>
      <c r="X552" s="24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</row>
    <row r="553" spans="5:59">
      <c r="E553" s="3"/>
      <c r="F553" s="13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13"/>
      <c r="V553" s="7"/>
      <c r="W553" s="13"/>
      <c r="X553" s="24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</row>
    <row r="554" spans="5:59">
      <c r="E554" s="3"/>
      <c r="F554" s="13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13"/>
      <c r="V554" s="7"/>
      <c r="W554" s="13"/>
      <c r="X554" s="24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</row>
    <row r="555" spans="5:59">
      <c r="E555" s="3"/>
      <c r="F555" s="13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13"/>
      <c r="V555" s="7"/>
      <c r="W555" s="13"/>
      <c r="X555" s="24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</row>
    <row r="556" spans="5:59">
      <c r="E556" s="3"/>
      <c r="F556" s="13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13"/>
      <c r="V556" s="7"/>
      <c r="W556" s="13"/>
      <c r="X556" s="24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</row>
    <row r="557" spans="5:59">
      <c r="E557" s="3"/>
      <c r="F557" s="13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13"/>
      <c r="V557" s="7"/>
      <c r="W557" s="13"/>
      <c r="X557" s="24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</row>
    <row r="558" spans="5:59">
      <c r="E558" s="3"/>
      <c r="F558" s="13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13"/>
      <c r="V558" s="7"/>
      <c r="W558" s="13"/>
      <c r="X558" s="24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</row>
    <row r="559" spans="5:59">
      <c r="E559" s="3"/>
      <c r="F559" s="13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13"/>
      <c r="V559" s="7"/>
      <c r="W559" s="13"/>
      <c r="X559" s="24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</row>
    <row r="560" spans="5:59">
      <c r="E560" s="3"/>
      <c r="F560" s="13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13"/>
      <c r="V560" s="7"/>
      <c r="W560" s="13"/>
      <c r="X560" s="24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</row>
    <row r="561" spans="5:59">
      <c r="E561" s="3"/>
      <c r="F561" s="13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13"/>
      <c r="V561" s="7"/>
      <c r="W561" s="13"/>
      <c r="X561" s="24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</row>
    <row r="562" spans="5:59">
      <c r="E562" s="3"/>
      <c r="F562" s="13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13"/>
      <c r="V562" s="7"/>
      <c r="W562" s="13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</row>
    <row r="563" spans="5:59">
      <c r="E563" s="3"/>
      <c r="F563" s="13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13"/>
      <c r="V563" s="7"/>
      <c r="W563" s="13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</row>
    <row r="564" spans="5:59">
      <c r="E564" s="3"/>
      <c r="F564" s="13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13"/>
      <c r="V564" s="7"/>
      <c r="W564" s="13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</row>
    <row r="565" spans="5:59">
      <c r="E565" s="3"/>
      <c r="F565" s="13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13"/>
      <c r="V565" s="7"/>
      <c r="W565" s="13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</row>
    <row r="566" spans="5:59">
      <c r="E566" s="3"/>
      <c r="F566" s="13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13"/>
      <c r="V566" s="7"/>
      <c r="W566" s="13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</row>
    <row r="567" spans="5:59">
      <c r="E567" s="3"/>
      <c r="F567" s="13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13"/>
      <c r="V567" s="7"/>
      <c r="W567" s="13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</row>
    <row r="568" spans="5:59">
      <c r="E568" s="3"/>
      <c r="F568" s="13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13"/>
      <c r="V568" s="7"/>
      <c r="W568" s="13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</row>
    <row r="569" spans="5:59">
      <c r="E569" s="3"/>
      <c r="F569" s="13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13"/>
      <c r="V569" s="7"/>
      <c r="W569" s="13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</row>
    <row r="570" spans="5:59">
      <c r="E570" s="3"/>
      <c r="F570" s="13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13"/>
      <c r="V570" s="7"/>
      <c r="W570" s="13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</row>
    <row r="571" spans="5:59">
      <c r="E571" s="3"/>
      <c r="F571" s="13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13"/>
      <c r="V571" s="7"/>
      <c r="W571" s="13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</row>
    <row r="572" spans="5:59">
      <c r="E572" s="3"/>
      <c r="F572" s="13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13"/>
      <c r="V572" s="7"/>
      <c r="W572" s="13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</row>
    <row r="573" spans="5:59">
      <c r="E573" s="3"/>
      <c r="F573" s="13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13"/>
      <c r="V573" s="7"/>
      <c r="W573" s="13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</row>
    <row r="574" spans="5:59">
      <c r="E574" s="3"/>
      <c r="F574" s="13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13"/>
      <c r="V574" s="7"/>
      <c r="W574" s="13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</row>
    <row r="575" spans="5:59">
      <c r="E575" s="3"/>
      <c r="F575" s="13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13"/>
      <c r="V575" s="7"/>
      <c r="W575" s="13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</row>
    <row r="576" spans="5:59">
      <c r="E576" s="3"/>
      <c r="F576" s="13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13"/>
      <c r="V576" s="7"/>
      <c r="W576" s="13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</row>
    <row r="577" spans="5:59">
      <c r="E577" s="3"/>
      <c r="F577" s="13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13"/>
      <c r="V577" s="7"/>
      <c r="W577" s="13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</row>
    <row r="578" spans="5:59">
      <c r="E578" s="3"/>
      <c r="F578" s="13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13"/>
      <c r="V578" s="7"/>
      <c r="W578" s="13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</row>
    <row r="579" spans="5:59">
      <c r="E579" s="3"/>
      <c r="F579" s="13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13"/>
      <c r="V579" s="7"/>
      <c r="W579" s="13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</row>
    <row r="580" spans="5:59">
      <c r="E580" s="3"/>
      <c r="F580" s="13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13"/>
      <c r="V580" s="7"/>
      <c r="W580" s="13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</row>
    <row r="581" spans="5:59">
      <c r="E581" s="3"/>
      <c r="F581" s="13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13"/>
      <c r="V581" s="7"/>
      <c r="W581" s="13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</row>
    <row r="582" spans="5:59">
      <c r="E582" s="3"/>
      <c r="F582" s="13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13"/>
      <c r="V582" s="7"/>
      <c r="W582" s="13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</row>
    <row r="583" spans="5:59">
      <c r="E583" s="3"/>
      <c r="F583" s="13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13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</row>
    <row r="584" spans="5:59">
      <c r="E584" s="3"/>
      <c r="F584" s="13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13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</row>
    <row r="585" spans="5:59">
      <c r="E585" s="3"/>
      <c r="F585" s="13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13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</row>
    <row r="586" spans="5:59">
      <c r="E586" s="3"/>
      <c r="F586" s="13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13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</row>
    <row r="587" spans="5:59">
      <c r="E587" s="3"/>
      <c r="F587" s="13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13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</row>
    <row r="588" spans="5:59">
      <c r="E588" s="3"/>
      <c r="F588" s="13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13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</row>
    <row r="589" spans="5:59">
      <c r="E589" s="3"/>
      <c r="F589" s="13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13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</row>
    <row r="590" spans="5:59">
      <c r="E590" s="3"/>
      <c r="F590" s="13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13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</row>
    <row r="591" spans="5:59">
      <c r="E591" s="3"/>
      <c r="F591" s="13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13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</row>
    <row r="592" spans="5:59">
      <c r="E592" s="3"/>
      <c r="F592" s="13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13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</row>
    <row r="593" spans="5:59">
      <c r="E593" s="3"/>
      <c r="F593" s="13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13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</row>
    <row r="594" spans="5:59">
      <c r="E594" s="3"/>
      <c r="F594" s="13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13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</row>
    <row r="595" spans="5:59">
      <c r="E595" s="3"/>
      <c r="F595" s="13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13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</row>
    <row r="596" spans="5:59">
      <c r="E596" s="3"/>
      <c r="F596" s="13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13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</row>
    <row r="597" spans="5:59">
      <c r="E597" s="3"/>
      <c r="F597" s="13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13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</row>
    <row r="598" spans="5:59">
      <c r="E598" s="3"/>
      <c r="F598" s="13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13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</row>
    <row r="599" spans="5:59">
      <c r="E599" s="3"/>
      <c r="F599" s="13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13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</row>
    <row r="600" spans="5:59">
      <c r="E600" s="3"/>
      <c r="F600" s="13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13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</row>
    <row r="601" spans="5:59">
      <c r="E601" s="3"/>
      <c r="F601" s="13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13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</row>
    <row r="602" spans="5:59">
      <c r="E602" s="3"/>
      <c r="F602" s="13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13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</row>
    <row r="603" spans="5:59">
      <c r="E603" s="3"/>
      <c r="F603" s="13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13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</row>
    <row r="604" spans="5:59">
      <c r="E604" s="3"/>
      <c r="F604" s="13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</row>
    <row r="605" spans="5:59">
      <c r="E605" s="3"/>
      <c r="F605" s="13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</row>
    <row r="606" spans="5:59">
      <c r="E606" s="3"/>
      <c r="F606" s="13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</row>
    <row r="607" spans="5:59">
      <c r="E607" s="3"/>
      <c r="F607" s="13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</row>
    <row r="608" spans="5:59">
      <c r="E608" s="3"/>
      <c r="F608" s="13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</row>
    <row r="609" spans="5:59">
      <c r="E609" s="3"/>
      <c r="F609" s="13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</row>
    <row r="610" spans="5:59">
      <c r="E610" s="3"/>
      <c r="F610" s="13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</row>
    <row r="611" spans="5:59">
      <c r="E611" s="3"/>
      <c r="F611" s="13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</row>
    <row r="612" spans="5:59">
      <c r="E612" s="3"/>
      <c r="F612" s="13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</row>
    <row r="613" spans="5:59">
      <c r="E613" s="3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</row>
    <row r="614" spans="5:59">
      <c r="E614" s="3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</row>
    <row r="615" spans="5:59">
      <c r="E615" s="3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</row>
    <row r="616" spans="5:59">
      <c r="E616" s="3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</row>
    <row r="617" spans="5:59">
      <c r="E617" s="3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</row>
    <row r="618" spans="5:59">
      <c r="E618" s="3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</row>
    <row r="619" spans="5:59">
      <c r="E619" s="3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</row>
    <row r="620" spans="5:59">
      <c r="E620" s="3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</row>
    <row r="621" spans="5:59">
      <c r="E621" s="3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</row>
    <row r="622" spans="5:59">
      <c r="E622" s="3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</row>
    <row r="623" spans="5:59">
      <c r="E623" s="3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</row>
    <row r="624" spans="5:59">
      <c r="E624" s="3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</row>
    <row r="625" spans="5:59">
      <c r="E625" s="3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</row>
    <row r="626" spans="5:59">
      <c r="E626" s="3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</row>
    <row r="627" spans="5:59">
      <c r="E627" s="3"/>
      <c r="F627" s="7"/>
      <c r="G627" s="7"/>
      <c r="H627" s="7"/>
      <c r="I627" s="7"/>
      <c r="J627" s="7"/>
      <c r="K627" s="7"/>
      <c r="L627" s="7"/>
      <c r="M627" s="7">
        <v>-1552.95</v>
      </c>
      <c r="N627" s="7"/>
      <c r="O627" s="7"/>
      <c r="P627" s="7"/>
      <c r="Q627" s="7"/>
      <c r="R627" s="7"/>
      <c r="S627" s="7"/>
      <c r="T627" s="7"/>
      <c r="U627" s="7"/>
      <c r="V627" s="7"/>
      <c r="W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</row>
    <row r="628" spans="5:59">
      <c r="E628" s="3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</row>
    <row r="629" spans="5:59">
      <c r="E629" s="3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</row>
    <row r="630" spans="5:59">
      <c r="E630" s="3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</row>
    <row r="631" spans="5:59">
      <c r="E631" s="3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</row>
    <row r="632" spans="5:59">
      <c r="E632" s="3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</row>
    <row r="633" spans="5:59">
      <c r="E633" s="3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</row>
    <row r="634" spans="5:59">
      <c r="E634" s="3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</row>
    <row r="635" spans="5:59">
      <c r="E635" s="3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</row>
    <row r="636" spans="5:59">
      <c r="E636" s="3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</row>
    <row r="637" spans="5:59">
      <c r="E637" s="3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</row>
    <row r="638" spans="5:59">
      <c r="E638" s="3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</row>
    <row r="639" spans="5:59">
      <c r="E639" s="3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</row>
    <row r="640" spans="5:59">
      <c r="E640" s="3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</row>
    <row r="641" spans="5:59">
      <c r="E641" s="3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</row>
    <row r="642" spans="5:59">
      <c r="E642" s="3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</row>
    <row r="643" spans="5:59">
      <c r="E643" s="3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</row>
    <row r="644" spans="5:59">
      <c r="E644" s="3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</row>
    <row r="645" spans="5:59">
      <c r="E645" s="3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</row>
    <row r="646" spans="5:59">
      <c r="E646" s="3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</row>
    <row r="647" spans="5:59">
      <c r="E647" s="3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</row>
    <row r="648" spans="5:59">
      <c r="E648" s="3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</row>
    <row r="649" spans="5:59">
      <c r="E649" s="3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</row>
    <row r="650" spans="5:59">
      <c r="E650" s="3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</row>
    <row r="651" spans="5:59">
      <c r="E651" s="3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</row>
    <row r="652" spans="5:59">
      <c r="E652" s="3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</row>
    <row r="653" spans="5:59">
      <c r="E653" s="3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</row>
    <row r="654" spans="5:59">
      <c r="E654" s="3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</row>
    <row r="655" spans="5:59">
      <c r="E655" s="3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</row>
    <row r="656" spans="5:59">
      <c r="E656" s="3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</row>
    <row r="657" spans="5:59">
      <c r="E657" s="3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</row>
    <row r="658" spans="5:59">
      <c r="E658" s="3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</row>
    <row r="659" spans="5:59">
      <c r="E659" s="3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</row>
    <row r="660" spans="5:59">
      <c r="E660" s="3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</row>
    <row r="661" spans="5:59">
      <c r="E661" s="3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</row>
    <row r="662" spans="5:59">
      <c r="E662" s="3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</row>
    <row r="663" spans="5:59">
      <c r="E663" s="3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</row>
    <row r="664" spans="5:59">
      <c r="E664" s="3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</row>
    <row r="665" spans="5:59">
      <c r="E665" s="3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</row>
    <row r="666" spans="5:59">
      <c r="E666" s="3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</row>
    <row r="667" spans="5:59">
      <c r="E667" s="3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</row>
    <row r="668" spans="5:59">
      <c r="E668" s="3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</row>
    <row r="669" spans="5:59">
      <c r="E669" s="3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</row>
    <row r="670" spans="5:59">
      <c r="E670" s="3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</row>
    <row r="671" spans="5:59">
      <c r="E671" s="3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</row>
    <row r="672" spans="5:59">
      <c r="E672" s="3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</row>
    <row r="673" spans="5:59">
      <c r="E673" s="3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</row>
    <row r="674" spans="5:59">
      <c r="E674" s="3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</row>
    <row r="675" spans="5:59">
      <c r="E675" s="3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</row>
    <row r="676" spans="5:59">
      <c r="E676" s="3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</row>
    <row r="677" spans="5:59">
      <c r="E677" s="3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</row>
    <row r="678" spans="5:59">
      <c r="E678" s="3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</row>
    <row r="679" spans="5:59">
      <c r="E679" s="3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</row>
    <row r="680" spans="5:59">
      <c r="E680" s="3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</row>
    <row r="681" spans="5:59">
      <c r="E681" s="3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</row>
    <row r="682" spans="5:59">
      <c r="E682" s="3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</row>
    <row r="683" spans="5:59">
      <c r="E683" s="3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</row>
    <row r="684" spans="5:59">
      <c r="E684" s="3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</row>
    <row r="685" spans="5:59">
      <c r="E685" s="3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</row>
    <row r="686" spans="5:59">
      <c r="E686" s="3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</row>
    <row r="687" spans="5:59">
      <c r="E687" s="3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</row>
    <row r="688" spans="5:59">
      <c r="E688" s="3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</row>
    <row r="689" spans="5:59">
      <c r="E689" s="3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</row>
    <row r="690" spans="5:59">
      <c r="E690" s="3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</row>
    <row r="691" spans="5:59">
      <c r="E691" s="3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</row>
    <row r="692" spans="5:59">
      <c r="E692" s="3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</row>
    <row r="693" spans="5:59">
      <c r="E693" s="3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</row>
    <row r="694" spans="5:59">
      <c r="E694" s="3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</row>
    <row r="695" spans="5:59">
      <c r="E695" s="3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</row>
    <row r="696" spans="5:59">
      <c r="E696" s="3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</row>
    <row r="697" spans="5:59">
      <c r="E697" s="3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</row>
    <row r="698" spans="5:59">
      <c r="E698" s="3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</row>
    <row r="699" spans="5:59">
      <c r="E699" s="3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</row>
    <row r="700" spans="5:59">
      <c r="E700" s="3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</row>
    <row r="701" spans="5:59">
      <c r="E701" s="3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</row>
    <row r="702" spans="5:59">
      <c r="E702" s="3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</row>
    <row r="703" spans="5:59">
      <c r="E703" s="3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</row>
    <row r="704" spans="5:59">
      <c r="E704" s="3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</row>
    <row r="705" spans="5:59">
      <c r="E705" s="3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</row>
    <row r="706" spans="5:59">
      <c r="E706" s="3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</row>
    <row r="707" spans="5:59">
      <c r="E707" s="3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</row>
    <row r="708" spans="5:59">
      <c r="E708" s="3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</row>
    <row r="709" spans="5:59">
      <c r="E709" s="3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</row>
    <row r="710" spans="5:59">
      <c r="E710" s="3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</row>
    <row r="711" spans="5:59">
      <c r="E711" s="3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</row>
    <row r="712" spans="5:59">
      <c r="E712" s="3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</row>
    <row r="713" spans="5:59">
      <c r="E713" s="3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</row>
    <row r="714" spans="5:59">
      <c r="E714" s="3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</row>
    <row r="715" spans="5:59">
      <c r="E715" s="3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</row>
    <row r="716" spans="5:59">
      <c r="E716" s="3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</row>
    <row r="717" spans="5:59">
      <c r="E717" s="3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</row>
    <row r="718" spans="5:59">
      <c r="E718" s="3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</row>
    <row r="719" spans="5:59">
      <c r="E719" s="3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</row>
    <row r="720" spans="5:59">
      <c r="E720" s="3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</row>
    <row r="721" spans="5:59">
      <c r="E721" s="3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</row>
    <row r="722" spans="5:59">
      <c r="E722" s="3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</row>
    <row r="723" spans="5:59">
      <c r="E723" s="3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</row>
    <row r="724" spans="5:59">
      <c r="E724" s="3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</row>
    <row r="725" spans="5:59">
      <c r="E725" s="3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</row>
    <row r="726" spans="5:59">
      <c r="E726" s="3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</row>
    <row r="727" spans="5:59">
      <c r="E727" s="3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</row>
    <row r="728" spans="5:59">
      <c r="E728" s="3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</row>
    <row r="729" spans="5:59">
      <c r="E729" s="3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</row>
    <row r="730" spans="5:59">
      <c r="E730" s="3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</row>
    <row r="731" spans="5:59">
      <c r="E731" s="3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</row>
    <row r="732" spans="5:59">
      <c r="E732" s="3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</row>
    <row r="733" spans="5:59">
      <c r="E733" s="3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</row>
    <row r="734" spans="5:59">
      <c r="E734" s="3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</row>
    <row r="735" spans="5:59">
      <c r="E735" s="3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</row>
    <row r="736" spans="5:59">
      <c r="E736" s="3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</row>
    <row r="737" spans="5:59">
      <c r="E737" s="3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</row>
    <row r="738" spans="5:59">
      <c r="E738" s="3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</row>
    <row r="739" spans="5:59">
      <c r="E739" s="3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</row>
    <row r="740" spans="5:59">
      <c r="E740" s="3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</row>
    <row r="741" spans="5:59">
      <c r="E741" s="3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</row>
    <row r="742" spans="5:59">
      <c r="E742" s="3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</row>
    <row r="743" spans="5:59">
      <c r="E743" s="3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</row>
    <row r="744" spans="5:59">
      <c r="E744" s="3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</row>
    <row r="745" spans="5:59">
      <c r="E745" s="3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</row>
    <row r="746" spans="5:59">
      <c r="E746" s="3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</row>
    <row r="747" spans="5:59">
      <c r="E747" s="3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</row>
    <row r="748" spans="5:59">
      <c r="E748" s="3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</row>
    <row r="749" spans="5:59">
      <c r="E749" s="3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</row>
    <row r="750" spans="5:59">
      <c r="E750" s="3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</row>
    <row r="751" spans="5:59">
      <c r="E751" s="3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</row>
    <row r="752" spans="5:59">
      <c r="E752" s="3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</row>
    <row r="753" spans="5:59">
      <c r="E753" s="3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</row>
    <row r="754" spans="5:59">
      <c r="E754" s="3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</row>
    <row r="755" spans="5:59">
      <c r="E755" s="3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</row>
    <row r="756" spans="5:59">
      <c r="E756" s="3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</row>
    <row r="757" spans="5:59">
      <c r="E757" s="3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</row>
    <row r="758" spans="5:59">
      <c r="E758" s="3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</row>
    <row r="759" spans="5:59">
      <c r="E759" s="3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</row>
    <row r="760" spans="5:59">
      <c r="E760" s="3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</row>
    <row r="761" spans="5:59">
      <c r="E761" s="3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</row>
    <row r="762" spans="5:59">
      <c r="E762" s="3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</row>
    <row r="763" spans="5:59">
      <c r="E763" s="3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</row>
    <row r="764" spans="5:59">
      <c r="E764" s="3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</row>
    <row r="765" spans="5:59">
      <c r="E765" s="3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</row>
    <row r="766" spans="5:59">
      <c r="E766" s="3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</row>
    <row r="767" spans="5:59">
      <c r="E767" s="3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</row>
    <row r="768" spans="5:59">
      <c r="E768" s="3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</row>
    <row r="769" spans="5:59">
      <c r="E769" s="3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</row>
    <row r="770" spans="5:59">
      <c r="E770" s="3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</row>
    <row r="771" spans="5:59">
      <c r="E771" s="3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</row>
    <row r="772" spans="5:59">
      <c r="E772" s="3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</row>
    <row r="773" spans="5:59">
      <c r="E773" s="3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</row>
    <row r="774" spans="5:59">
      <c r="E774" s="3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</row>
    <row r="775" spans="5:59">
      <c r="E775" s="3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</row>
    <row r="776" spans="5:59">
      <c r="E776" s="3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</row>
    <row r="777" spans="5:59">
      <c r="E777" s="3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</row>
    <row r="778" spans="5:59">
      <c r="E778" s="3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</row>
    <row r="779" spans="5:59">
      <c r="E779" s="3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</row>
    <row r="780" spans="5:59">
      <c r="E780" s="3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</row>
    <row r="781" spans="5:59">
      <c r="E781" s="3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</row>
    <row r="782" spans="5:59">
      <c r="E782" s="3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</row>
    <row r="783" spans="5:59">
      <c r="E783" s="3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</row>
    <row r="784" spans="5:59">
      <c r="E784" s="3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</row>
    <row r="785" spans="5:59">
      <c r="E785" s="3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</row>
    <row r="786" spans="5:59">
      <c r="E786" s="3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</row>
    <row r="787" spans="5:59">
      <c r="E787" s="3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</row>
    <row r="788" spans="5:59">
      <c r="E788" s="3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</row>
    <row r="789" spans="5:59">
      <c r="E789" s="3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</row>
    <row r="790" spans="5:59">
      <c r="E790" s="3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</row>
    <row r="791" spans="5:59">
      <c r="E791" s="3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</row>
    <row r="792" spans="5:59">
      <c r="E792" s="3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</row>
    <row r="793" spans="5:59">
      <c r="E793" s="3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</row>
    <row r="794" spans="5:59">
      <c r="E794" s="3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</row>
    <row r="795" spans="5:59">
      <c r="E795" s="3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</row>
    <row r="796" spans="5:59">
      <c r="E796" s="3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</row>
    <row r="797" spans="5:59">
      <c r="E797" s="3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</row>
    <row r="798" spans="5:59">
      <c r="E798" s="3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</row>
    <row r="799" spans="5:59">
      <c r="E799" s="3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</row>
    <row r="800" spans="5:59">
      <c r="E800" s="3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</row>
    <row r="801" spans="5:59">
      <c r="E801" s="3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</row>
    <row r="802" spans="5:59">
      <c r="E802" s="3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</row>
    <row r="803" spans="5:59">
      <c r="E803" s="3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</row>
    <row r="804" spans="5:59">
      <c r="E804" s="3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</row>
    <row r="805" spans="5:59">
      <c r="E805" s="3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</row>
    <row r="806" spans="5:59">
      <c r="E806" s="3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</row>
    <row r="807" spans="5:59">
      <c r="E807" s="3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</row>
    <row r="808" spans="5:59">
      <c r="E808" s="3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</row>
    <row r="809" spans="5:59">
      <c r="E809" s="3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</row>
    <row r="810" spans="5:59">
      <c r="E810" s="3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</row>
    <row r="811" spans="5:59">
      <c r="E811" s="3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</row>
    <row r="812" spans="5:59">
      <c r="E812" s="3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</row>
    <row r="813" spans="5:59">
      <c r="E813" s="3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</row>
    <row r="814" spans="5:59">
      <c r="E814" s="3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</row>
    <row r="815" spans="5:59">
      <c r="E815" s="3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</row>
    <row r="816" spans="5:59">
      <c r="E816" s="3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</row>
    <row r="817" spans="5:59">
      <c r="E817" s="3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</row>
    <row r="818" spans="5:59">
      <c r="E818" s="3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</row>
    <row r="819" spans="5:59">
      <c r="E819" s="3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</row>
    <row r="820" spans="5:59">
      <c r="E820" s="3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</row>
    <row r="821" spans="5:59">
      <c r="E821" s="3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</row>
    <row r="822" spans="5:59">
      <c r="E822" s="3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</row>
  </sheetData>
  <mergeCells count="1">
    <mergeCell ref="G5:R5"/>
  </mergeCells>
  <dataValidations count="2">
    <dataValidation type="textLength" allowBlank="1" showErrorMessage="1" errorTitle="Please Check" error="Reference fields can only have up to 16 characters." sqref="B533" xr:uid="{00000000-0002-0000-0000-000000000000}">
      <formula1>0</formula1>
      <formula2>16</formula2>
    </dataValidation>
    <dataValidation type="decimal" operator="notEqual" allowBlank="1" showErrorMessage="1" errorTitle="Please Check" error="Amount can't be zero." sqref="F201" xr:uid="{00000000-0002-0000-0000-000001000000}">
      <formula1>0</formula1>
    </dataValidation>
  </dataValidations>
  <hyperlinks>
    <hyperlink ref="A508" r:id="rId1" display="http://p2plive/Main/IPopUpInvoiceByDisplayNumber.asp?Connection=PROACTISLive&amp;UserName=POPUP&amp;Password=POPUP&amp;Company=MAIN&amp;DisplayNumber=%20" xr:uid="{00000000-0004-0000-0000-000000000000}"/>
  </hyperlinks>
  <pageMargins left="0.7" right="0.7" top="0.75" bottom="0.75" header="0.3" footer="0.3"/>
  <pageSetup paperSize="8" scale="68" fitToHeight="0" orientation="landscape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CB32A87EB3654B8ED250C453F35B1C" ma:contentTypeVersion="2" ma:contentTypeDescription="Create a new document." ma:contentTypeScope="" ma:versionID="672a2d555007ba5c1c9723fcd3e0ff97">
  <xsd:schema xmlns:xsd="http://www.w3.org/2001/XMLSchema" xmlns:xs="http://www.w3.org/2001/XMLSchema" xmlns:p="http://schemas.microsoft.com/office/2006/metadata/properties" xmlns:ns3="bf8d2e1b-10bb-4901-9835-8f279a29f237" targetNamespace="http://schemas.microsoft.com/office/2006/metadata/properties" ma:root="true" ma:fieldsID="2252dd96e8d2697759716f211ac482d2" ns3:_="">
    <xsd:import namespace="bf8d2e1b-10bb-4901-9835-8f279a29f2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8d2e1b-10bb-4901-9835-8f279a29f2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9E8C26-621E-4A0E-AD93-AACBF09781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8d2e1b-10bb-4901-9835-8f279a29f2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49737A-753A-4670-AAF3-935A2083F890}">
  <ds:schemaRefs>
    <ds:schemaRef ds:uri="http://purl.org/dc/terms/"/>
    <ds:schemaRef ds:uri="bf8d2e1b-10bb-4901-9835-8f279a29f23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E69DB5-AEA3-4366-9620-E32A82C74A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2022.23</vt:lpstr>
      <vt:lpstr>'2022.23'!Print_Area</vt:lpstr>
    </vt:vector>
  </TitlesOfParts>
  <Company>Denbighshire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2023-04-26T11:50:24Z</dcterms:created>
  <dcterms:modified xsi:type="dcterms:W3CDTF">2023-05-23T15:35:11Z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0x0101005ACB32A87EB3654B8ED250C453F35B1C</vt:lpwstr>
  </property>
</Properties>
</file>